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ormand.MERCURIA\Downloads\OneDrive-2018-04-25\"/>
    </mc:Choice>
  </mc:AlternateContent>
  <xr:revisionPtr revIDLastSave="0" documentId="12_ncr:500000_{66367CFB-8488-4DDE-A5A1-12F68D0FD7A2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Report" sheetId="2" r:id="rId1"/>
    <sheet name="RIK_PARAMS" sheetId="60" state="veryHidden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Report!$A$1:$I$105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A9" i="2"/>
  <c r="K3" i="2"/>
  <c r="J3" i="2"/>
  <c r="A30" i="2"/>
  <c r="A73" i="2"/>
  <c r="F14" i="2"/>
  <c r="A39" i="2"/>
  <c r="F73" i="2"/>
  <c r="A57" i="2"/>
  <c r="A14" i="2"/>
  <c r="F39" i="2"/>
  <c r="A89" i="2"/>
  <c r="H5" i="2"/>
  <c r="C5" i="2"/>
  <c r="A3" i="2"/>
  <c r="G3" i="2"/>
  <c r="O1" i="2"/>
  <c r="F5" i="2"/>
  <c r="A5" i="2"/>
  <c r="E3" i="2"/>
  <c r="I5" i="2"/>
  <c r="D5" i="2"/>
  <c r="C3" i="2"/>
  <c r="B5" i="2" l="1"/>
  <c r="G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3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7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8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<sst xmlns="http://schemas.openxmlformats.org/spreadsheetml/2006/main" count="39" uniqueCount="29">
  <si>
    <t>SITUATION EGALITE PROFESSIONNELLE</t>
  </si>
  <si>
    <t>DATE ANALYSE</t>
  </si>
  <si>
    <t>PERIODE 3 ANS</t>
  </si>
  <si>
    <t>PERIODE 1 AN</t>
  </si>
  <si>
    <t>Office</t>
  </si>
  <si>
    <t>*</t>
  </si>
  <si>
    <t>31/07/2016</t>
  </si>
  <si>
    <t>Vert</t>
  </si>
  <si>
    <t>Thème :</t>
  </si>
  <si>
    <t>Bleu</t>
  </si>
  <si>
    <t>Rouge</t>
  </si>
  <si>
    <t>Orange</t>
  </si>
  <si>
    <t>PRESENTES</t>
  </si>
  <si>
    <t>TURN OVER</t>
  </si>
  <si>
    <t>ENTREES</t>
  </si>
  <si>
    <t>SORTIES</t>
  </si>
  <si>
    <t>PRESENTS</t>
  </si>
  <si>
    <t>DANS L'ANNEE</t>
  </si>
  <si>
    <t>EFFECTIF FEMININ</t>
  </si>
  <si>
    <t>EFFECTIF MASCULIN</t>
  </si>
  <si>
    <t>EVOLUTION DES EFFECTIFS PAR SEXE</t>
  </si>
  <si>
    <t>REPARTITION HOMME FEMME</t>
  </si>
  <si>
    <t>REPARTITION PAR AGE</t>
  </si>
  <si>
    <t>REPARTITION PAR ANCIENNETE</t>
  </si>
  <si>
    <t>SALAIRE MENSUEL MOYEN PAR DEPARTEMENT</t>
  </si>
  <si>
    <t>REPARTITION PAR TYPE DE CONTRAT</t>
  </si>
  <si>
    <t>NOMBRE D'HEURES SUPPLEMENTAIRES</t>
  </si>
  <si>
    <t>{_x000D_
  "Name": "CacheManager_Report",_x000D_
  "Column": 3,_x000D_
  "Length": 1,_x000D_
  "IsEncrypted": false_x000D_
}</t>
  </si>
  <si>
    <t>{_x000D_
  "Formulas": {_x000D_
    "=RIK_AC(\"INF04__;INF04@E=1,S=1,G=0,T=0,P=0:@R=A,S=1260,V={0}:R=C,S=1018,V={1}:R=C,S=1250,V={2}:R=D,S=1005,V={3}:R=E,S=1007,V={4}:R=F,S=1251,V=FEMME:\";$B$3;$I$3;$D$3;$F$3;$H$3)": 1,_x000D_
    "=RIK_AC(\"INF04__;INF04@E=1,S=1,G=0,T=0,P=0:@R=A,S=1260,V={0}:R=B,S=1018,V={1}:R=C,S=1250,V={2}:R=D,S=1005,V={3}:R=E,S=1007,V={4}:R=F,S=1251,V=FEMME:\";$B$3;$I$3;$D$3;$F$3;$H$3)": 2,_x000D_
    "=RIK_AC(\"INF04__;INF04@E=1,S=1,G=0,T=0,P=0:@R=A,S=1260,V={0}:R=B,S=1018,V={1}:R=C,S=1250,V={2}:R=D,S=1005,V={3}:R=E,S=1007,V={4}:R=F,S=1251,V=HOMME:\";$B$3;$I$3;$D$3;$F$3;$H$3)": 3,_x000D_
    "=RIK_AC(\"INF04__;INF04@E=1,S=3,G=0,T=0,P=0:@R=A,S=1260,V={0}:R=B,S=1018,V={1}:R=C,S=1250,V={2}:R=D,S=1005,V={3}:R=E,S=1007,V={4}:R=F,S=1251,V=FEMME:\";$B$3;$I$3;$D$3;$F$3;$H$3)": 4,_x000D_
    "=RIK_AC(\"INF04__;INF04@E=1,S=2,G=0,T=0,P=0:@R=A,S=1260,V={0}:R=B,S=1018,V={1}:R=C,S=1250,V={2}:R=D,S=1005,V={3}:R=E,S=1007,V={4}:R=F,S=1251,V=FEMME:\";$B$3;$I$3;$D$3;$F$3;$H$3)": 5,_x000D_
    "=RIK_AC(\"INF04__;INF04@E=3,S=2,G=0,T=0,P=0:@R=A,S=1260,V={0}:R=B,S=1092,V={1}:R=C,S=1250,V={2}:R=D,S=1005,V={3}:R=E,S=1007,V={4}:\";$B$3;$J$3;$D$3;$F$3;$H$3)": 6,_x000D_
    "=RIK_AC(\"INF04__;INF04@E=1,S=2,G=0,T=0,P=0:@R=A,S=1260,V={0}:R=B,S=1092,V={1}:R=C,S=1250,V={2}:R=D,S=1005,V={3}:R=E,S=1007,V={4}:\";$B$3;$J$3;$D$3;$F$3;$H$3)": 7,_x000D_
    "=RIK_AC(\"INF04__;INF04@E=3,S=2,G=0,T=0,P=0:@R=A,S=1260,V={0}:R=B,S=1092,V={1}:R=C,S=1250,V={2}:R=D,S=1005,V={3}:R=E,S=1007,V={4}:\";$B$3;J$3;$D$3;$F$3;$H$3)": 8,_x000D_
    "=RIK_AC(\"INF04__;INF04@E=1,S=2,G=0,T=0,P=0,C=/24:@R=A,S=1260,V={0}:R=B,S=1092,V={1}:R=C,S=1250,V={2}:R=D,S=1005,V={3}:R=E,S=1007,V={4}:\";$B$3;J$3;$D$3;$F$3;$H$3)": 9,_x000D_
    "=RIK_AC(\"INF04__;INF04@E=1,S=2,G=0,T=0,P=0,C=/24:@R=A,S=1260,V={0}:R=B,S=1092,V={1}:R=C,S=1250,V={2}:R=D,S=1005,V={3}:R=E,S=1007,V={4}:\";$B$3;$J$3;$D$3;$F$3;$H$3)": 10,_x000D_
    "=RIK_AC(\"INF04__;INF04@E=1,S=3,G=0,T=0,P=0,C=/24:@R=A,S=1260,V={0}:R=B,S=1092,V={1}:R=C,S=1250,V={2}:R=D,S=1005,V={3}:R=E,S=1007,V={4}:\";$B$3;$J$3;$D$3;$F$3;$H$3)": 11,_x000D_
    "=RIK_AC(\"INF04__;INF04@E=1,S=1,G=0,T=0,P=0:@R=A,S=1260,V={0}:R=B,S=1018,V={1}:R=C,S=1250,V={2}:R=D,S=1005,V={3}:R=E,S=1007,V={4}:R=F,S=1251,V=FEMME:\";$B$3;$K$3;$D$3;$F$3;$H$3)": 12,_x000D_
    "=RIK_AC(\"INF04__;INF04@E=1,S=1,G=0,T=0,P=0:@R=A,S=1260,V={0}:R=B,S=1018,V={1}:R=C,S=1250,V={2}:R=D,S=1005,V={3}:R=E,S=1007,V={4}:R=F,S=1251,V=HOMME:\";$B$3;$K$3;$D$3;$F$3;$H$3)": 13,_x000D_
    "=RIK_AC(\"INF04__;INF04@E=1,S=7,G=0,T=0,P=0:@R=A,S=1260,V={0}:R=B,S=1018,V={1}:R=C,S=1250,V={2}:R=D,S=1005,V={3}:R=E,S=1007,V={4}:R=F,S=1251,V=HOMME:\";$B$3;$K$3;$D$3;$F$3;$H$3)": 14,_x000D_
    "=RIK_AC(\"INF04__;INF04@E=1,S=6,G=0,T=0,P=0:@R=A,S=1260,V={0}:R=B,S=1018,V={1}:R=C,S=1250,V={2}:R=D,S=1005,V={3}:R=E,S=1007,V={4}:R=F,S=1251,V=HOMME:\";$B$3;$K$3;$D$3;$F$3;$H$3)": 15,_x000D_
    "=RIK_AC(\"INF04__;INF04@E=1,S=6,G=0,T=0,P=0:@R=A,S=1260,V={0}:R=B,S=1018,V={1}:R=C,S=1250,V={2}:R=D,S=1005,V={3}:R=E,S=1007,V={4}:R=F,S=1251,V=FEMME:\";$B$3;$K$3;$D$3;$F$3;$H$3)": 16,_x000D_
    "=RIK_AC(\"INF04__;INF04@E=1,S=7,G=0,T=0,P=0:@R=A,S=1260,V={0}:R=B,S=1018,V={1}:R=C,S=1250,V={2}:R=D,S=1005,V={3}:R=E,S=1007,V={4}:R=F,S=1251,V=FEMME:\";$B$3;$K$3;$D$3;$F$3;$H$3)": 17,_x000D_
    "=RIK_AC(\"INF04__;INF04@E=1,S=1,G=0,T=0,P=0:@R=A,S=1260,V={0}:R=B,S=1018,V={1}:R=C,S=1250,V={2}:R=D,S=1005,V={3}:R=F,S=1251,V=FEMME:R=F,S=1081,V={4}:\";$B$3;$I$3;$D$3;$F$3;$H$3)": 18,_x000D_
    "=RIK_AC(\"INF04__;INF04@E=1,S=6,G=0,T=0,P=0:@R=A,S=1260,V={0}:R=B,S=1018,V={1}:R=C,S=1250,V={2}:R=D,S=1005,V={3}:R=F,S=1251,V=FEMME:R=F,S=1081,V={4}:\";$B$3;$K$3;$D$3;$F$3;$H$3)": 19,_x000D_
    "=RIK_AC(\"INF04__;INF04@E=1,S=7,G=0,T=0,P=0:@R=A,S=1260,V={0}:R=B,S=1018,V={1}:R=C,S=1250,V={2}:R=D,S=1005,V={3}:R=F,S=1251,V=FEMME:R=F,S=1081,V={4}:\";$B$3;$K$3;$D$3;$F$3;$H$3)": 20,_x000D_
    "=RIK_AC(\"INF04__;INF04@E=1,S=1,G=0,T=0,P=0:@R=A,S=1260,V={0}:R=B,S=1018,V={1}:R=C,S=1250,V={2}:R=D,S=1005,V={3}:R=F,S=1251,V=HOMME:R=F,S=1081,V={4}:\";$B$3;$I$3;$D$3;$F$3;$H$3)": 21,_x000D_
    "=RIK_AC(\"INF04__;INF04@E=1,S=6,G=0,T=0,P=0:@R=A,S=1260,V={0}:R=B,S=1018,V={1}:R=C,S=1250,V={2}:R=D,S=1005,V={3}:R=F,S=1251,V=HOMME:R=F,S=1081,V={4}:\";$B$3;$K$3;$D$3;$F$3;$H$3)": 22,_x000D_
    "=RIK_AC(\"INF04__;INF04@E=1,S=7,G=0,T=0,P=0:@R=A,S=1260,V={0}:R=B,S=1018,V={1}:R=C,S=1250,V={2}:R=D,S=1005,V={3}:R=F,S=1251,V=HOMME:R=F,S=1081,V={4}:\";$B$3;$K$3;$D$3;$F$3;$H$3)": 23,_x000D_
    "=RIK_AC(\"INF04__;INF04@E=1,S=6,G=0,T=0,P=0:@R=A,S=1260,V={0}:R=B,S=1018,V={1}:R=C,S=1250,V={2}:R=D,S=1005,V={3}:R=E,S=1251,V=FEMME:R=F,S=1081,V={4}:\";$B$3;$I$3;$D$3;$F$3;$H$3)": 24,_x000D_
    "=RIK_AC(\"INF04__;INF04@E=1,S=7,G=0,T=0,P=0:@R=A,S=1260,V={0}:R=B,S=1018,V={1}:R=C,S=1250,V={2}:R=D,S=1005,V={3}:R=E,S=1251,V=FEMME:R=F,S=1081,V={4}:\";$B$3;$I$3;$D$3;$F$3;$H$3)": 25,_x000D_
    "=RIK_AC(\"INF04__;INF04@E=1,S=6,G=0,T=0,P=0:@R=A,S=1260,V={0}:R=B,S=1018,V={1}:R=C,S=1250,V={2}:R=D,S=1005,V={3}:R=E,S=1251,V=HOMME:R=F,S=1081,V={4}:\";$B$3;$I$3;$D$3;$F$3;$H$3)": 26,_x000D_
    "=RIK_AC(\"INF04__;INF04@E=1,S=7,G=0,T=0,P=0:@R=A,S=1260,V={0}:R=B,S=1018,V={1}:R=C,S=1250,V={2}:R=D,S=1005,V={3}:R=E,S=1251,V=HOMME:R=F,S=1081,V={4}:\";$B$3;$I$3;$D$3;$F$3;$H$3)": 27,_x000D_
    "=RIK_AC(\"INF04__;INF04@E=1,S=1,G=0,T=0,P=0:@R=A,S=1260,V={0}:R=B,S=1018,V={1}:R=C,S=1250,V={2}:R=D,S=1005,V={3}:R=F,S=1251,V=HOMME:R=F,S=1007,V={4}:\";$B$3;$I$3;$D$3;$F$3;$H$3)": 28,_x000D_
    "=RIK_AC(\"INF04__;INF04@E=1,S=1,G=0,T=0,P=0:@R=A,S=1260,V={0}:R=B,S=1018,V={1}:R=C,S=1250,V={2}:R=D,S=1005,V={3}:R=F,S=1251,V=FEMME:R=F,S=1007,V={4}:\";$B$3;$I$3;$D$3;$F$3;$H$3)": 29,_x000D_
    "=RIK_AC(\"INF04__;INF04@E=1,S=7,G=0,T=0,P=0:@R=A,S=1260,V={0}:R=B,S=1018,V={1}:R=C,S=1250,V={2}:R=D,S=1005,V={3}:R=E,S=1251,V=FEMME:R=F,S=1007,V={4}:\";$B$3;$I$3;$D$3;$F$3;$H$3)": 30,_x000D_
    "=RIK_AC(\"INF04__;INF04@E=1,S=6,G=0,T=0,P=0:@R=A,S=1260,V={0}:R=B,S=1018,V={1}:R=C,S=1250,V={2}:R=D,S=1005,V={3}:R=E,S=1251,V=HOMME:R=F,S=1007,V={4}:\";$B$3;$I$3;$D$3;$F$3;$H$3)": 31,_x000D_
    "=RIK_AC(\"INF04__;INF04@E=1,S=7,G=0,T=0,P=0:@R=A,S=1260,V={0}:R=B,S=1018,V={1}:R=C,S=1250,V={2}:R=D,S=1005,V={3}:R=E,S=1251,V=HOMME:R=F,S=1007,V={4}:\";$B$3;$I$3;$D$3;$F$3;$H$3)": 32,_x000D_
    "=RIK_AC(\"INF04__;INF04@E=1,S=6,G=0,T=0,P=0:@R=A,S=1260,V={0}:R=B,S=1018,V={1}:R=C,S=1250,V={2}:R=D,S=1005,V={3}:R=E,S=1251,V=FEMME:R=F,S=1007,V={4}:\";$B$3;$I$3;$D$3;$F$3;$H$3)": 33,_x000D_
    "=RIK_AC(\"INF04__;INF04@E=1,S=1,G=0,T=0,P=0:@R=A,S=1260,V={0}:R=B,S=1018,V={1}:R=C,S=1250,V={2}:R=D,S=1005,V={3}:R=E,S=1251,V=FEMME:R=F,S=1007,V={4}:\";$B$3;$I$3;$D$3;$F$3;$H$3)": 34_x000D_
  },_x000D_
  "ItemPool": {_x000D_
    "Items": {_x000D_
      "1": {_x000D_
        "$type": "Inside.Core.Formula.Definition.DefinitionAC, Inside.Core.Formula",_x000D_
        "ID": 1,_x000D_
        "Results": [_x000D_
          [_x000D_
            119.0_x000D_
          ]_x000D_
        ],_x000D_
        "Statistics": {_x000D_
          "CreationDate": "2018-03-15T15:54:57.3745383+01:00",_x000D_
          "LastRefreshDate": "2018-01-30T10:31:52.9058527+01:00",_x000D_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103.0_x000D_
          ]_x000D_
        ],_x000D_
        "Statistics": {_x000D_
          "CreationDate": "2018-03-15T15:54:57.3745383+01:00",_x000D_
          "LastRefreshDate": "2018-01-30T16:25:11.9326774+01:00",_x000D_
          "TotalRefreshCount": 8,_x000D_
          "CustomInfo": {}_x000D_
        }_x000D_
      },_x000D_
      "3": {_x000D_
        "$type": "Inside.Core.Formula.Definition.DefinitionAC, Inside.Core.Formula",_x000D_
        "ID": 3,_x000D_
        "Results": [_x000D_
          [_x000D_
            41.0_x000D_
          ]_x000D_
        ],_x000D_
        "Statistics": {_x000D_
          "CreationDate": "2018-03-15T15:54:57.3745383+01:00",_x000D_
          "LastRefreshDate": "2018-01-30T16:25:11.7133778+01:00",_x000D_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1.0_x000D_
          ]_x000D_
        ],_x000D_
        "Statistics": {_x000D_
          "CreationDate": "2018-03-15T15:54:57.3745383+01:00",_x000D_
          "LastRefreshDate": "2018-01-30T10:35:10.9819819+01:00",_x000D_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5.0_x000D_
          ]_x000D_
        ],_x000D_
        "Statistics": {_x000D_
          "CreationDate": "2018-03-15T15:54:57.3745383+01:00",_x000D_
          "LastRefreshDate": "2018-01-30T10:35:17.4968179+01:00",_x000D_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"2018-03-15T15:54:57.3745383+01:00",_x000D_
          "LastRefreshDate": "2018-01-30T11:09:38.6337006+01:00",_x000D_
          "TotalRefreshCount": 3,_x000D_
          "CustomInfo": {}_x000D_
        }_x000D_
      },_x000D_
      "7": {_x000D_
        "$type": "Inside.Core.Formula.Definition.DefinitionAC, Inside.Core.Formula",_x000D_
        "ID": 7,_x000D_
        "Results": [_x000D_
          [_x000D_
            151.0_x000D_
          ]_x000D_
        ],_x000D_
        "Statistics": {_x000D_
          "CreationDate": "2018-03-15T15:54:57.3745383+01:00",_x000D_
          "LastRefreshDate": "2018-01-30T10:45:26.295493+01:00",_x000D_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"2018-03-15T15:54:57.3745383+01:00",_x000D_
          "LastRefreshDate": "2018-01-30T11:11:16.4684195+01:00",_x000D_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6.291666666666667_x000D_
          ]_x000D_
        ],_x000D_
        "Statistics": {_x000D_
          "CreationDate": "2018-03-15T15:54:57.3745383+01:00",_x000D_
          "LastRefreshDate": "2018-01-30T11:14:59.9819566+01:00",_x000D_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6.291666666666667_x000D_
          ]_x000D_
        ],_x000D_
        "Statistics": {_x000D_
          "CreationDate": "2018-03-15T15:54:57.3745383+01:00",_x000D_
          "LastRefreshDate": "2018-01-30T11:15:23.8715631+01:00",_x000D_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3.9166666666666665_x000D_
          ]_x000D_
        ],_x000D_
        "Statistics": {_x000D_
          "CreationDate": "2018-03-15T15:54:57.3745383+01:00",_x000D_
          "LastRefreshDate": "2018-01-30T12:04:29.9676525+01:00",_x000D_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85.0_x000D_
          ]_x000D_
        ],_x000D_
        "Statistics": {_x000D_
          "CreationDate": "2018-03-15T15:54:57.3745383+01:00",_x000D_
          "LastRefreshDate": "2018-02-02T14:31:01.4884705+01:00",_x000D_
          "TotalRefreshCount": 6,_x000D_
          "CustomInfo": {}_x000D_
        }_x000D_
      },_x000D_
      "13": {_x000D_
        "$type": "Inside.Core.Formula.Definition.DefinitionAC, Inside.Core.Formula",_x000D_
        "ID": 13,_x000D_
        "Results": [_x000D_
          [_x000D_
            39.0_x000D_
          ]_x000D_
        ],_x000D_
        "Statistics": {_x000D_
          "CreationDate": "2018-03-15T15:54:57.3745383+01:00",_x000D_
          "LastRefreshDate": "2018-02-02T14:32:00.3073683+01:00",_x000D_
          "TotalRefreshCount": 6,_x000D_
          "CustomInfo": {}_x000D_
        }_x000D_
      },_x000D_
      "14": {_x000D_
        "$type": "Inside.Core.Formula.Definition.DefinitionAC, Inside.Core.Formula",_x000D_
        "ID": 14,_x000D_
        "Results": [_x000D_
          [_x000D_
            10.0_x000D_
          ]_x000D_
        ],_x000D_
        "Statistics": {_x000D_
          "CreationDate": "2018-03-15T15:54:57.3745383+01:00",_x000D_
          "LastRefreshDate": "2018-02-02T14:41:00.0887928+01:00",_x000D_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13.0_x000D_
          ]_x000D_
        ],_x000D_
        "Statistics": {_x000D_
          "CreationDate": "2018-03-15T15:54:57.3745383+01:00",_x000D_
          "LastRefreshDate": "2018-02-02T14:41:11.6951618+01:00",_x000D_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38.0_x000D_
          ]_x000D_
        ],_x000D_
        "Statistics": {_x000D_
          "CreationDate": "2018-03-15T15:54:57.3745383+01:00",_x000D_
          "LastRefreshDate": "2018-02-02T14:41:21.2607536+01:00",_x000D_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21.0_x000D_
          ]_x000D_
        ],_x000D_
        "Statistics": {_x000D_
          "CreationDate": "2018-03-15T15:54:57.3745383+01:00",_x000D_
          "LastRefreshDate": "2018-02-02T14:41:31.3941566+01:00",_x000D_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102.0_x000D_
          ]_x000D_
        ],_x000D_
        "Statistics": {_x000D_
          "CreationDate": "2018-03-15T15:54:57.3745383+01:00",_x000D_
          "LastRefreshDate": "2018-03-15T15:06:48.7526728+01:00",_x000D_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38.0_x000D_
          ]_x000D_
        ],_x000D_
        "Statistics": {_x000D_
          "CreationDate": "2018-03-15T15:54:57.3745383+01:00",_x000D_
          "LastRefreshDate": "2018-02-02T14:54:14.0645484+01:00",_x000D_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21.0_x000D_
          ]_x000D_
        ],_x000D_
        "Statistics": {_x000D_
          "CreationDate": "2018-03-15T15:54:57.3745383+01:00",_x000D_
          "LastRefreshDate": "2018-02-02T14:54:29.4537127+01:00",_x000D_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41.0_x000D_
          ]_x000D_
        ],_x000D_
        "Statistics": {_x000D_
          "CreationDate": "2018-03-15T15:54:57.3745383+01:00",_x000D_
          "LastRefreshDate": "2018-03-15T15:06:48.8055619+01:00",_x000D_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13.0_x000D_
          ]_x000D_
        ],_x000D_
        "Statistics": {_x000D_
          "CreationDate": "2018-03-15T15:54:57.3745383+01:00",_x000D_
          "LastRefreshDate": "2018-02-02T14:54:53.1156743+01:00",_x000D_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10.0_x000D_
          ]_x000D_
        ],_x000D_
        "Statistics": {_x000D_
          "CreationDate": "2018-03-15T15:54:57.3745383+01:00",_x000D_
          "LastRefreshDate": "2018-02-02T14:55:12.6198823+01:00",_x000D_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26.0_x000D_
          ]_x000D_
        ],_x000D_
        "Statistics": {_x000D_
          "CreationDate": "2018-03-15T15:54:57.3745383+01:00",_x000D_
          "LastRefreshDate": "2018-03-15T15:06:48.7214232+01:00",_x000D_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10.0_x000D_
          ]_x000D_
        ],_x000D_
        "Statistics": {_x000D_
          "CreationDate": "2018-03-15T15:54:57.3745383+01:00",_x000D_
          "LastRefreshDate": "2018-03-15T15:06:48.6836601+01:00",_x000D_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12.0_x000D_
          ]_x000D_
        ],_x000D_
        "Statistics": {_x000D_
          "CreationDate": "2018-03-15T15:54:57.3745383+01:00",_x000D_
          "LastRefreshDate": "2018-03-15T15:06:48.6367803+01:00",_x000D_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3.0_x000D_
          ]_x000D_
        ],_x000D_
        "Statistics": {_x000D_
          "CreationDate": "2018-03-15T15:54:57.3745383+01:00",_x000D_
          "LastRefreshDate": "2018-03-15T15:06:48.5833908+01:00",_x000D_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41.0_x000D_
          ]_x000D_
        ],_x000D_
        "Statistics": {_x000D_
          "CreationDate": "2018-03-15T15:54:57.3745383+01:00",_x000D_
          "LastRefreshDate": "2018-03-15T15:54:57.5374328+01:00",_x000D_
          "TotalRefreshCount": 9,_x000D_
          "CustomInfo": {}_x000D_
        }_x000D_
      },_x000D_
      "29": {_x000D_
        "$type": "Inside.Core.Formula.Definition.DefinitionAC, Inside.Core.Formula",_x000D_
        "ID": 29,_x000D_
        "Results": [_x000D_
          [_x000D_
            102.0_x000D_
          ]_x000D_
        ],_x000D_
        "Statistics": {_x000D_
          "CreationDate": "2018-03-15T15:54:57.3745383+01:00",_x000D_
          "LastRefreshDate": "2018-03-15T15:15:43.0249685+01:00",_x000D_
          "TotalRefreshCount": 1,_x000D_
          "CustomInfo": {}_x000D_
        }_x000D_
      },_x000D_
      "30": {_x000D_
        "$type": "Inside.Core.Formula.Definition.DefinitionAC, Inside.Core.Formula",_x000D_
        "ID": 30,_x000D_
        "Results": [_x000D_
          [_x000D_
            10.0_x000D_
          ]_x000D_
        ],_x000D_
        "Statistics": {_x000D_
          "CreationDate": "2018-03-15T15:54:57.3745383+01:00",_x000D_
          "LastRefreshDate": "2018-03-15T15:54:57.6533275+01:00",_x000D_
          "TotalRefreshCount": 9,_x000D_
          "CustomInfo": {}_x000D_
        }_x000D_
      },_x000D_
      "31": {_x000D_
        "$type": "Inside.Core.Formula.Definition.DefinitionAC, Inside.Core.Formula",_x000D_
        "ID": 31,_x000D_
        "Results": [_x000D_
          [_x000D_
            12.0_x000D_
          ]_x000D_
        ],_x000D_
        "Statistics": {_x000D_
          "CreationDate": "2018-03-15T15:54:57.3745383+01:00",_x000D_
          "LastRefreshDate": "2018-03-15T15:54:57.4527886+01:00",_x000D_
          "TotalRefreshCount": 9,_x000D_
          "CustomInfo": {}_x000D_
        }_x000D_
      },_x000D_
      "32": {_x000D_
        "$type": "Inside.Core.Formula.Definition.DefinitionAC, Inside.Core.Formula",_x000D_
        "ID": 32,_x000D_
        "Results": [_x000D_
          [_x000D_
            3.0_x000D_
          ]_x000D_
        ],_x000D_
        "Statistics": {_x000D_
          "CreationDate": "2018-03-15T15:54:57.3745383+01:00",_x000D_
          "LastRefreshDate": "2018-03-15T15:54:57.6220791+01:00",_x000D_
          "TotalRefreshCount": 9,_x000D_
          "CustomInfo": {}_x000D_
        }_x000D_
      },_x000D_
      "33": {_x000D_
        "$type": "Inside.Core.Formula.Definition.DefinitionAC, Inside.Core.Formula",_x000D_
        "ID": 33,_x000D_
        "Results": [_x000D_
          [_x000D_
            26.0_x000D_
          ]_x000D_
        ],_x000D_
        "Statistics": {_x000D_
          "CreationDate": "2018-03-15T15:54:57.3745383+01:00",_x000D_
          "LastRefreshDate": "2018-03-15T15:54:57.4905561+01:00",_x000D_
          "TotalRefreshCount": 9,_x000D_
          "CustomInfo": {}_x000D_
        }_x000D_
      },_x000D_
      "34": {_x000D_
        "$type": "Inside.Core.Formula.Definition.DefinitionAC, Inside.Core.Formula",_x000D_
        "ID": 34,_x000D_
        "Results": [_x000D_
          [_x000D_
            102.0_x000D_
          ]_x000D_
        ],_x000D_
        "Statistics": {_x000D_
          "CreationDate": "2018-03-15T15:54:57.3745383+01:00",_x000D_
          "LastRefreshDate": "2018-03-15T15:54:57.5752+01:00",_x000D_
          "TotalRefreshCount": 9,_x000D_
          "CustomInfo": {}_x000D_
        }_x000D_
      }_x000D_
    },_x000D_
    "LastID": 34_x000D_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</si>
</sst>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0"/>
      <name val="Century Gothic"/>
      <family val="2"/>
    </font>
    <font>
      <b/>
      <sz val="9"/>
      <color indexed="81"/>
      <name val="Tahoma"/>
      <family val="2"/>
    </font>
    <font>
      <sz val="26"/>
      <color theme="5"/>
      <name val="Century Gothic"/>
      <family val="2"/>
    </font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1"/>
      <color theme="0"/>
      <name val="Calibri"/>
      <family val="2"/>
      <scheme val="minor"/>
    </font>
    <font>
      <sz val="12"/>
      <color theme="0"/>
      <name val="Segoe UI Light"/>
      <family val="2"/>
    </font>
    <font>
      <i/>
      <sz val="10"/>
      <color theme="1"/>
      <name val="Century Gothic"/>
      <family val="2"/>
    </font>
    <font>
      <sz val="10"/>
      <name val="Arial"/>
      <family val="2"/>
    </font>
    <font>
      <sz val="28"/>
      <color theme="5"/>
      <name val="Segoe UI"/>
      <family val="2"/>
    </font>
    <font>
      <sz val="28"/>
      <color theme="8"/>
      <name val="Segoe UI"/>
      <family val="2"/>
    </font>
    <font>
      <sz val="12"/>
      <color theme="5"/>
      <name val="Century Gothic"/>
      <family val="2"/>
    </font>
    <font>
      <sz val="12"/>
      <color rgb="FF4DC8ED"/>
      <name val="Century Gothic"/>
      <family val="2"/>
    </font>
    <font>
      <sz val="12"/>
      <color theme="8"/>
      <name val="Century Gothic"/>
      <family val="2"/>
    </font>
    <font>
      <sz val="12"/>
      <color theme="9"/>
      <name val="Century Gothic"/>
      <family val="2"/>
    </font>
    <font>
      <sz val="22"/>
      <color theme="5"/>
      <name val="Segoe UI"/>
      <family val="2"/>
    </font>
    <font>
      <sz val="22"/>
      <color theme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49" fontId="7" fillId="3" borderId="1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4" fillId="0" borderId="7" xfId="1" applyNumberFormat="1" applyFont="1" applyBorder="1" applyAlignment="1" applyProtection="1">
      <alignment horizontal="center" vertical="center"/>
      <protection hidden="1"/>
    </xf>
    <xf numFmtId="0" fontId="11" fillId="0" borderId="4" xfId="3" applyFont="1" applyFill="1" applyBorder="1" applyProtection="1">
      <alignment vertical="center"/>
      <protection hidden="1"/>
    </xf>
    <xf numFmtId="0" fontId="11" fillId="0" borderId="6" xfId="3" applyFont="1" applyFill="1" applyBorder="1" applyProtection="1">
      <alignment vertical="center"/>
      <protection hidden="1"/>
    </xf>
    <xf numFmtId="165" fontId="18" fillId="0" borderId="0" xfId="1" applyNumberFormat="1" applyFont="1" applyFill="1" applyBorder="1" applyAlignment="1" applyProtection="1">
      <alignment vertical="center"/>
      <protection hidden="1"/>
    </xf>
    <xf numFmtId="165" fontId="19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3" applyFont="1" applyFill="1" applyBorder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vertical="center"/>
      <protection hidden="1"/>
    </xf>
    <xf numFmtId="164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164" fontId="16" fillId="0" borderId="18" xfId="1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 wrapText="1"/>
    </xf>
    <xf numFmtId="164" fontId="16" fillId="0" borderId="16" xfId="1" applyNumberFormat="1" applyFont="1" applyBorder="1" applyAlignment="1" applyProtection="1">
      <alignment horizontal="center" vertical="center"/>
      <protection hidden="1"/>
    </xf>
    <xf numFmtId="164" fontId="14" fillId="0" borderId="15" xfId="1" applyNumberFormat="1" applyFont="1" applyBorder="1" applyAlignment="1" applyProtection="1">
      <alignment horizontal="center" vertical="center"/>
      <protection hidden="1"/>
    </xf>
    <xf numFmtId="164" fontId="14" fillId="0" borderId="14" xfId="1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1" fillId="0" borderId="4" xfId="4" applyNumberFormat="1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5" xfId="0" applyFon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12" fillId="0" borderId="13" xfId="1" applyNumberFormat="1" applyFont="1" applyBorder="1" applyAlignment="1" applyProtection="1">
      <alignment horizontal="center" vertical="center"/>
      <protection hidden="1"/>
    </xf>
    <xf numFmtId="165" fontId="12" fillId="0" borderId="15" xfId="1" applyNumberFormat="1" applyFont="1" applyBorder="1" applyAlignment="1" applyProtection="1">
      <alignment horizontal="center" vertical="center"/>
      <protection hidden="1"/>
    </xf>
    <xf numFmtId="165" fontId="12" fillId="0" borderId="5" xfId="1" applyNumberFormat="1" applyFont="1" applyBorder="1" applyAlignment="1" applyProtection="1">
      <alignment horizontal="center" vertical="center"/>
      <protection hidden="1"/>
    </xf>
    <xf numFmtId="165" fontId="12" fillId="0" borderId="7" xfId="1" applyNumberFormat="1" applyFont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5" fontId="13" fillId="0" borderId="16" xfId="1" applyNumberFormat="1" applyFont="1" applyBorder="1" applyAlignment="1" applyProtection="1">
      <alignment horizontal="center" vertical="center"/>
      <protection hidden="1"/>
    </xf>
    <xf numFmtId="165" fontId="13" fillId="0" borderId="18" xfId="1" applyNumberFormat="1" applyFont="1" applyBorder="1" applyAlignment="1" applyProtection="1">
      <alignment horizontal="center" vertical="center"/>
      <protection hidden="1"/>
    </xf>
    <xf numFmtId="164" fontId="16" fillId="0" borderId="16" xfId="1" applyNumberFormat="1" applyFont="1" applyBorder="1" applyAlignment="1" applyProtection="1">
      <alignment horizontal="center" vertical="center"/>
      <protection hidden="1"/>
    </xf>
    <xf numFmtId="164" fontId="16" fillId="0" borderId="25" xfId="1" applyNumberFormat="1" applyFont="1" applyBorder="1" applyAlignment="1" applyProtection="1">
      <alignment horizontal="center" vertical="center"/>
      <protection hidden="1"/>
    </xf>
    <xf numFmtId="9" fontId="13" fillId="0" borderId="16" xfId="1" applyFont="1" applyBorder="1" applyAlignment="1" applyProtection="1">
      <alignment horizontal="center" vertical="center"/>
      <protection hidden="1"/>
    </xf>
    <xf numFmtId="9" fontId="12" fillId="0" borderId="13" xfId="1" applyFont="1" applyBorder="1" applyAlignment="1" applyProtection="1">
      <alignment horizontal="center" vertical="center"/>
      <protection hidden="1"/>
    </xf>
    <xf numFmtId="9" fontId="12" fillId="0" borderId="15" xfId="1" applyFont="1" applyBorder="1" applyAlignment="1" applyProtection="1">
      <alignment horizontal="center" vertical="center"/>
      <protection hidden="1"/>
    </xf>
    <xf numFmtId="164" fontId="14" fillId="0" borderId="15" xfId="1" applyNumberFormat="1" applyFont="1" applyBorder="1" applyAlignment="1" applyProtection="1">
      <alignment horizontal="center" vertical="center"/>
      <protection hidden="1"/>
    </xf>
    <xf numFmtId="164" fontId="14" fillId="0" borderId="14" xfId="1" applyNumberFormat="1" applyFont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Pourcentage" xfId="1" builtinId="5"/>
  </cellStyles>
  <dxfs count="0"/>
  <tableStyles count="0" defaultTableStyle="TableStyleMedium2" defaultPivotStyle="PivotStyleLight16"/>
  <colors>
    <mruColors>
      <color rgb="FF4AB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03-4AF0-BDA7-79EF5B43A825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3-4AF0-BDA7-79EF5B43A82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03-4AF0-BDA7-79EF5B43A825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03-4AF0-BDA7-79EF5B43A825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3-4AF0-BDA7-79EF5B43A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Contrat d'apprentissage Eses non artisanales de +10 salariés</c:v>
              </c:pt>
              <c:pt idx="1">
                <c:v>Contrat de professionnalisation (CDD)</c:v>
              </c:pt>
              <c:pt idx="2">
                <c:v>Convention de stage</c:v>
              </c:pt>
              <c:pt idx="3">
                <c:v>Contrat à durée déterminée</c:v>
              </c:pt>
              <c:pt idx="4">
                <c:v>Contrat à durée indéterminée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14</c:v>
              </c:pt>
              <c:pt idx="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1-1DA9-495B-91D8-B74C0CC678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E-4924-8118-3AFBB252C23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E-4924-8118-3AFBB252C23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DE-4924-8118-3AFBB252C2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Contrat à durée déterminée</c:v>
              </c:pt>
              <c:pt idx="1">
                <c:v>Convention de stage</c:v>
              </c:pt>
              <c:pt idx="2">
                <c:v>Contrat à durée indéterminée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4</c:v>
              </c:pt>
              <c:pt idx="2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4-766C-4809-8793-CB1382B7C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10</c:v>
              </c:pt>
              <c:pt idx="1">
                <c:v>8</c:v>
              </c:pt>
              <c:pt idx="2">
                <c:v>8</c:v>
              </c:pt>
              <c:pt idx="3">
                <c:v>3</c:v>
              </c:pt>
              <c:pt idx="4">
                <c:v>3</c:v>
              </c:pt>
              <c:pt idx="5">
                <c:v>2</c:v>
              </c:pt>
              <c:pt idx="6">
                <c:v>5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38643944"/>
        <c:axId val="23864328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-25</c:v>
              </c:pt>
              <c:pt idx="1">
                <c:v>-34</c:v>
              </c:pt>
              <c:pt idx="2">
                <c:v>-13</c:v>
              </c:pt>
              <c:pt idx="3">
                <c:v>-13</c:v>
              </c:pt>
              <c:pt idx="4">
                <c:v>-7</c:v>
              </c:pt>
              <c:pt idx="5">
                <c:v>-2</c:v>
              </c:pt>
              <c:pt idx="6">
                <c:v>-7</c:v>
              </c:pt>
              <c:pt idx="7">
                <c:v>-1</c:v>
              </c:pt>
            </c:numLit>
          </c:val>
          <c:extLst>
            <c:ext xmlns:c16="http://schemas.microsoft.com/office/drawing/2014/chart" uri="{C3380CC4-5D6E-409C-BE32-E72D297353CC}">
              <c16:uniqueId val="{00000001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17811976"/>
        <c:axId val="524792352"/>
      </c:barChart>
      <c:catAx>
        <c:axId val="23864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8643288"/>
        <c:crosses val="autoZero"/>
        <c:auto val="1"/>
        <c:lblAlgn val="ctr"/>
        <c:lblOffset val="100"/>
        <c:noMultiLvlLbl val="0"/>
      </c:catAx>
      <c:valAx>
        <c:axId val="238643288"/>
        <c:scaling>
          <c:orientation val="minMax"/>
          <c:max val="3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8643944"/>
        <c:crosses val="autoZero"/>
        <c:crossBetween val="between"/>
      </c:valAx>
      <c:valAx>
        <c:axId val="524792352"/>
        <c:scaling>
          <c:orientation val="minMax"/>
          <c:max val="3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17811976"/>
        <c:crosses val="max"/>
        <c:crossBetween val="between"/>
      </c:valAx>
      <c:catAx>
        <c:axId val="517811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47923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INFORMATIQUE</c:v>
              </c:pt>
              <c:pt idx="1">
                <c:v>COMMERCIAL</c:v>
              </c:pt>
              <c:pt idx="2">
                <c:v>JURIDIQUE</c:v>
              </c:pt>
              <c:pt idx="3">
                <c:v>SUPPORT</c:v>
              </c:pt>
              <c:pt idx="4">
                <c:v>DEVELOPPEMENT</c:v>
              </c:pt>
              <c:pt idx="5">
                <c:v>COMPTABILITE</c:v>
              </c:pt>
              <c:pt idx="7">
                <c:v>DIRECTION GENERALE</c:v>
              </c:pt>
              <c:pt idx="8">
                <c:v>RESSOURCES HUMAINES</c:v>
              </c:pt>
            </c:strLit>
          </c:cat>
          <c:val>
            <c:numLit>
              <c:formatCode>General</c:formatCode>
              <c:ptCount val="9"/>
              <c:pt idx="0">
                <c:v>4154.78</c:v>
              </c:pt>
              <c:pt idx="1">
                <c:v>5245.38</c:v>
              </c:pt>
              <c:pt idx="2">
                <c:v>4341.8599999999997</c:v>
              </c:pt>
              <c:pt idx="3">
                <c:v>2280.37</c:v>
              </c:pt>
              <c:pt idx="4">
                <c:v>2636.43</c:v>
              </c:pt>
              <c:pt idx="5">
                <c:v>3233.14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74F8-4E6B-8342-EC841E82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7681352"/>
        <c:axId val="557686272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0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INFORMATIQUE</c:v>
              </c:pt>
              <c:pt idx="1">
                <c:v>COMMERCIAL</c:v>
              </c:pt>
              <c:pt idx="2">
                <c:v>JURIDIQUE</c:v>
              </c:pt>
              <c:pt idx="3">
                <c:v>SUPPORT</c:v>
              </c:pt>
              <c:pt idx="4">
                <c:v>DEVELOPPEMENT</c:v>
              </c:pt>
              <c:pt idx="5">
                <c:v>COMPTABILITE</c:v>
              </c:pt>
              <c:pt idx="7">
                <c:v>DIRECTION GENERALE</c:v>
              </c:pt>
              <c:pt idx="8">
                <c:v>RESSOURCES HUMAINES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-3353.49</c:v>
              </c:pt>
              <c:pt idx="2">
                <c:v>-2944.38</c:v>
              </c:pt>
              <c:pt idx="3">
                <c:v>-1783.13</c:v>
              </c:pt>
              <c:pt idx="4">
                <c:v>-2401.35</c:v>
              </c:pt>
              <c:pt idx="5">
                <c:v>-3010.69</c:v>
              </c:pt>
              <c:pt idx="6">
                <c:v>-882.75</c:v>
              </c:pt>
              <c:pt idx="7">
                <c:v>-2913.16</c:v>
              </c:pt>
              <c:pt idx="8">
                <c:v>-4167.5600000000004</c:v>
              </c:pt>
            </c:numLit>
          </c:val>
          <c:extLst>
            <c:ext xmlns:c16="http://schemas.microsoft.com/office/drawing/2014/chart" uri="{C3380CC4-5D6E-409C-BE32-E72D297353CC}">
              <c16:uniqueId val="{00000009-74F8-4E6B-8342-EC841E82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9385824"/>
        <c:axId val="619382544"/>
      </c:barChart>
      <c:catAx>
        <c:axId val="557681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557686272"/>
        <c:crosses val="autoZero"/>
        <c:auto val="1"/>
        <c:lblAlgn val="ctr"/>
        <c:lblOffset val="100"/>
        <c:noMultiLvlLbl val="0"/>
      </c:catAx>
      <c:valAx>
        <c:axId val="557686272"/>
        <c:scaling>
          <c:orientation val="minMax"/>
          <c:max val="10000"/>
          <c:min val="-10000"/>
        </c:scaling>
        <c:delete val="0"/>
        <c:axPos val="b"/>
        <c:majorGridlines/>
        <c:numFmt formatCode="#,##0.00;#,##0.00" sourceLinked="0"/>
        <c:majorTickMark val="out"/>
        <c:minorTickMark val="none"/>
        <c:tickLblPos val="nextTo"/>
        <c:crossAx val="557681352"/>
        <c:crosses val="autoZero"/>
        <c:crossBetween val="between"/>
      </c:valAx>
      <c:valAx>
        <c:axId val="619382544"/>
        <c:scaling>
          <c:orientation val="minMax"/>
          <c:max val="10000"/>
          <c:min val="-10000"/>
        </c:scaling>
        <c:delete val="0"/>
        <c:axPos val="t"/>
        <c:numFmt formatCode="#,##0.00;#,##0.00" sourceLinked="0"/>
        <c:majorTickMark val="out"/>
        <c:minorTickMark val="none"/>
        <c:tickLblPos val="nextTo"/>
        <c:crossAx val="619385824"/>
        <c:crosses val="max"/>
        <c:crossBetween val="between"/>
      </c:valAx>
      <c:catAx>
        <c:axId val="619385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9382544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Présents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31"/>
              <c:pt idx="0">
                <c:v>201401</c:v>
              </c:pt>
              <c:pt idx="1">
                <c:v>201402</c:v>
              </c:pt>
              <c:pt idx="2">
                <c:v>201403</c:v>
              </c:pt>
              <c:pt idx="3">
                <c:v>201404</c:v>
              </c:pt>
              <c:pt idx="4">
                <c:v>201405</c:v>
              </c:pt>
              <c:pt idx="5">
                <c:v>201406</c:v>
              </c:pt>
              <c:pt idx="6">
                <c:v>201407</c:v>
              </c:pt>
              <c:pt idx="7">
                <c:v>201408</c:v>
              </c:pt>
              <c:pt idx="8">
                <c:v>201409</c:v>
              </c:pt>
              <c:pt idx="9">
                <c:v>201410</c:v>
              </c:pt>
              <c:pt idx="10">
                <c:v>201411</c:v>
              </c:pt>
              <c:pt idx="11">
                <c:v>201412</c:v>
              </c:pt>
              <c:pt idx="12">
                <c:v>201501</c:v>
              </c:pt>
              <c:pt idx="13">
                <c:v>201502</c:v>
              </c:pt>
              <c:pt idx="14">
                <c:v>201503</c:v>
              </c:pt>
              <c:pt idx="15">
                <c:v>201504</c:v>
              </c:pt>
              <c:pt idx="16">
                <c:v>201505</c:v>
              </c:pt>
              <c:pt idx="17">
                <c:v>201506</c:v>
              </c:pt>
              <c:pt idx="18">
                <c:v>201507</c:v>
              </c:pt>
              <c:pt idx="19">
                <c:v>201508</c:v>
              </c:pt>
              <c:pt idx="20">
                <c:v>201509</c:v>
              </c:pt>
              <c:pt idx="21">
                <c:v>201510</c:v>
              </c:pt>
              <c:pt idx="22">
                <c:v>201511</c:v>
              </c:pt>
              <c:pt idx="23">
                <c:v>201512</c:v>
              </c:pt>
              <c:pt idx="24">
                <c:v>201601</c:v>
              </c:pt>
              <c:pt idx="25">
                <c:v>201602</c:v>
              </c:pt>
              <c:pt idx="26">
                <c:v>201603</c:v>
              </c:pt>
              <c:pt idx="27">
                <c:v>201604</c:v>
              </c:pt>
              <c:pt idx="28">
                <c:v>201605</c:v>
              </c:pt>
              <c:pt idx="29">
                <c:v>201606</c:v>
              </c:pt>
              <c:pt idx="30">
                <c:v>201607</c:v>
              </c:pt>
            </c:strLit>
          </c:cat>
          <c:val>
            <c:numLit>
              <c:formatCode>General</c:formatCode>
              <c:ptCount val="31"/>
              <c:pt idx="0">
                <c:v>62</c:v>
              </c:pt>
              <c:pt idx="1">
                <c:v>62</c:v>
              </c:pt>
              <c:pt idx="2">
                <c:v>63</c:v>
              </c:pt>
              <c:pt idx="3">
                <c:v>63</c:v>
              </c:pt>
              <c:pt idx="4">
                <c:v>64</c:v>
              </c:pt>
              <c:pt idx="5">
                <c:v>66</c:v>
              </c:pt>
              <c:pt idx="6">
                <c:v>65</c:v>
              </c:pt>
              <c:pt idx="7">
                <c:v>63</c:v>
              </c:pt>
              <c:pt idx="8">
                <c:v>63</c:v>
              </c:pt>
              <c:pt idx="9">
                <c:v>69</c:v>
              </c:pt>
              <c:pt idx="10">
                <c:v>69</c:v>
              </c:pt>
              <c:pt idx="11">
                <c:v>71</c:v>
              </c:pt>
              <c:pt idx="12">
                <c:v>72</c:v>
              </c:pt>
              <c:pt idx="13">
                <c:v>69</c:v>
              </c:pt>
              <c:pt idx="14">
                <c:v>70</c:v>
              </c:pt>
              <c:pt idx="15">
                <c:v>73</c:v>
              </c:pt>
              <c:pt idx="16">
                <c:v>76</c:v>
              </c:pt>
              <c:pt idx="17">
                <c:v>80</c:v>
              </c:pt>
              <c:pt idx="18">
                <c:v>85</c:v>
              </c:pt>
              <c:pt idx="19">
                <c:v>82</c:v>
              </c:pt>
              <c:pt idx="20">
                <c:v>84</c:v>
              </c:pt>
              <c:pt idx="21">
                <c:v>87</c:v>
              </c:pt>
              <c:pt idx="22">
                <c:v>85</c:v>
              </c:pt>
              <c:pt idx="23">
                <c:v>86</c:v>
              </c:pt>
              <c:pt idx="24">
                <c:v>88</c:v>
              </c:pt>
              <c:pt idx="25">
                <c:v>92</c:v>
              </c:pt>
              <c:pt idx="26">
                <c:v>92</c:v>
              </c:pt>
              <c:pt idx="27">
                <c:v>94</c:v>
              </c:pt>
              <c:pt idx="28">
                <c:v>98</c:v>
              </c:pt>
              <c:pt idx="29">
                <c:v>101</c:v>
              </c:pt>
              <c:pt idx="30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158C-4EB0-9C1A-10A0A442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1125856"/>
        <c:axId val="621137336"/>
      </c:barChart>
      <c:catAx>
        <c:axId val="6211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1137336"/>
        <c:crosses val="autoZero"/>
        <c:auto val="1"/>
        <c:lblAlgn val="ctr"/>
        <c:lblOffset val="100"/>
        <c:noMultiLvlLbl val="0"/>
      </c:catAx>
      <c:valAx>
        <c:axId val="621137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12585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Présents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31"/>
              <c:pt idx="0">
                <c:v>201401</c:v>
              </c:pt>
              <c:pt idx="1">
                <c:v>201402</c:v>
              </c:pt>
              <c:pt idx="2">
                <c:v>201403</c:v>
              </c:pt>
              <c:pt idx="3">
                <c:v>201404</c:v>
              </c:pt>
              <c:pt idx="4">
                <c:v>201405</c:v>
              </c:pt>
              <c:pt idx="5">
                <c:v>201406</c:v>
              </c:pt>
              <c:pt idx="6">
                <c:v>201407</c:v>
              </c:pt>
              <c:pt idx="7">
                <c:v>201408</c:v>
              </c:pt>
              <c:pt idx="8">
                <c:v>201409</c:v>
              </c:pt>
              <c:pt idx="9">
                <c:v>201410</c:v>
              </c:pt>
              <c:pt idx="10">
                <c:v>201411</c:v>
              </c:pt>
              <c:pt idx="11">
                <c:v>201412</c:v>
              </c:pt>
              <c:pt idx="12">
                <c:v>201501</c:v>
              </c:pt>
              <c:pt idx="13">
                <c:v>201502</c:v>
              </c:pt>
              <c:pt idx="14">
                <c:v>201503</c:v>
              </c:pt>
              <c:pt idx="15">
                <c:v>201504</c:v>
              </c:pt>
              <c:pt idx="16">
                <c:v>201505</c:v>
              </c:pt>
              <c:pt idx="17">
                <c:v>201506</c:v>
              </c:pt>
              <c:pt idx="18">
                <c:v>201507</c:v>
              </c:pt>
              <c:pt idx="19">
                <c:v>201508</c:v>
              </c:pt>
              <c:pt idx="20">
                <c:v>201509</c:v>
              </c:pt>
              <c:pt idx="21">
                <c:v>201510</c:v>
              </c:pt>
              <c:pt idx="22">
                <c:v>201511</c:v>
              </c:pt>
              <c:pt idx="23">
                <c:v>201512</c:v>
              </c:pt>
              <c:pt idx="24">
                <c:v>201601</c:v>
              </c:pt>
              <c:pt idx="25">
                <c:v>201602</c:v>
              </c:pt>
              <c:pt idx="26">
                <c:v>201603</c:v>
              </c:pt>
              <c:pt idx="27">
                <c:v>201604</c:v>
              </c:pt>
              <c:pt idx="28">
                <c:v>201605</c:v>
              </c:pt>
              <c:pt idx="29">
                <c:v>201606</c:v>
              </c:pt>
              <c:pt idx="30">
                <c:v>201607</c:v>
              </c:pt>
            </c:strLit>
          </c:cat>
          <c:val>
            <c:numLit>
              <c:formatCode>General</c:formatCode>
              <c:ptCount val="31"/>
              <c:pt idx="0">
                <c:v>32</c:v>
              </c:pt>
              <c:pt idx="1">
                <c:v>32</c:v>
              </c:pt>
              <c:pt idx="2">
                <c:v>32</c:v>
              </c:pt>
              <c:pt idx="3">
                <c:v>32</c:v>
              </c:pt>
              <c:pt idx="4">
                <c:v>35</c:v>
              </c:pt>
              <c:pt idx="5">
                <c:v>37</c:v>
              </c:pt>
              <c:pt idx="6">
                <c:v>35</c:v>
              </c:pt>
              <c:pt idx="7">
                <c:v>35</c:v>
              </c:pt>
              <c:pt idx="8">
                <c:v>37</c:v>
              </c:pt>
              <c:pt idx="9">
                <c:v>39</c:v>
              </c:pt>
              <c:pt idx="10">
                <c:v>39</c:v>
              </c:pt>
              <c:pt idx="11">
                <c:v>36</c:v>
              </c:pt>
              <c:pt idx="12">
                <c:v>34</c:v>
              </c:pt>
              <c:pt idx="13">
                <c:v>35</c:v>
              </c:pt>
              <c:pt idx="14">
                <c:v>36</c:v>
              </c:pt>
              <c:pt idx="15">
                <c:v>36</c:v>
              </c:pt>
              <c:pt idx="16">
                <c:v>36</c:v>
              </c:pt>
              <c:pt idx="17">
                <c:v>39</c:v>
              </c:pt>
              <c:pt idx="18">
                <c:v>39</c:v>
              </c:pt>
              <c:pt idx="19">
                <c:v>36</c:v>
              </c:pt>
              <c:pt idx="20">
                <c:v>33</c:v>
              </c:pt>
              <c:pt idx="21">
                <c:v>34</c:v>
              </c:pt>
              <c:pt idx="22">
                <c:v>35</c:v>
              </c:pt>
              <c:pt idx="23">
                <c:v>35</c:v>
              </c:pt>
              <c:pt idx="24">
                <c:v>35</c:v>
              </c:pt>
              <c:pt idx="25">
                <c:v>36</c:v>
              </c:pt>
              <c:pt idx="26">
                <c:v>35</c:v>
              </c:pt>
              <c:pt idx="27">
                <c:v>35</c:v>
              </c:pt>
              <c:pt idx="28">
                <c:v>38</c:v>
              </c:pt>
              <c:pt idx="29">
                <c:v>41</c:v>
              </c:pt>
              <c:pt idx="30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1-EA50-4FD7-B05F-AFC9DBAD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5737552"/>
        <c:axId val="785739520"/>
      </c:barChart>
      <c:catAx>
        <c:axId val="78573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739520"/>
        <c:crosses val="autoZero"/>
        <c:auto val="1"/>
        <c:lblAlgn val="ctr"/>
        <c:lblOffset val="100"/>
        <c:noMultiLvlLbl val="0"/>
      </c:catAx>
      <c:valAx>
        <c:axId val="7857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73755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1"/>
              <c:pt idx="0">
                <c:v>201401</c:v>
              </c:pt>
              <c:pt idx="1">
                <c:v>201402</c:v>
              </c:pt>
              <c:pt idx="2">
                <c:v>201403</c:v>
              </c:pt>
              <c:pt idx="3">
                <c:v>201404</c:v>
              </c:pt>
              <c:pt idx="4">
                <c:v>201405</c:v>
              </c:pt>
              <c:pt idx="5">
                <c:v>201406</c:v>
              </c:pt>
              <c:pt idx="6">
                <c:v>201407</c:v>
              </c:pt>
              <c:pt idx="7">
                <c:v>201408</c:v>
              </c:pt>
              <c:pt idx="8">
                <c:v>201409</c:v>
              </c:pt>
              <c:pt idx="9">
                <c:v>201410</c:v>
              </c:pt>
              <c:pt idx="10">
                <c:v>201411</c:v>
              </c:pt>
              <c:pt idx="11">
                <c:v>201412</c:v>
              </c:pt>
              <c:pt idx="12">
                <c:v>201501</c:v>
              </c:pt>
              <c:pt idx="13">
                <c:v>201502</c:v>
              </c:pt>
              <c:pt idx="14">
                <c:v>201503</c:v>
              </c:pt>
              <c:pt idx="15">
                <c:v>201504</c:v>
              </c:pt>
              <c:pt idx="16">
                <c:v>201505</c:v>
              </c:pt>
              <c:pt idx="17">
                <c:v>201506</c:v>
              </c:pt>
              <c:pt idx="18">
                <c:v>201507</c:v>
              </c:pt>
              <c:pt idx="19">
                <c:v>201508</c:v>
              </c:pt>
              <c:pt idx="20">
                <c:v>201509</c:v>
              </c:pt>
              <c:pt idx="21">
                <c:v>201510</c:v>
              </c:pt>
              <c:pt idx="22">
                <c:v>201511</c:v>
              </c:pt>
              <c:pt idx="23">
                <c:v>201512</c:v>
              </c:pt>
              <c:pt idx="24">
                <c:v>201601</c:v>
              </c:pt>
              <c:pt idx="25">
                <c:v>201602</c:v>
              </c:pt>
              <c:pt idx="26">
                <c:v>201603</c:v>
              </c:pt>
              <c:pt idx="27">
                <c:v>201604</c:v>
              </c:pt>
              <c:pt idx="28">
                <c:v>201605</c:v>
              </c:pt>
              <c:pt idx="29">
                <c:v>201606</c:v>
              </c:pt>
              <c:pt idx="30">
                <c:v>201607</c:v>
              </c:pt>
            </c:strLit>
          </c:cat>
          <c:val>
            <c:numLit>
              <c:formatCode>General</c:formatCode>
              <c:ptCount val="31"/>
              <c:pt idx="0">
                <c:v>62</c:v>
              </c:pt>
              <c:pt idx="1">
                <c:v>62</c:v>
              </c:pt>
              <c:pt idx="2">
                <c:v>63</c:v>
              </c:pt>
              <c:pt idx="3">
                <c:v>63</c:v>
              </c:pt>
              <c:pt idx="4">
                <c:v>64</c:v>
              </c:pt>
              <c:pt idx="5">
                <c:v>66</c:v>
              </c:pt>
              <c:pt idx="6">
                <c:v>65</c:v>
              </c:pt>
              <c:pt idx="7">
                <c:v>63</c:v>
              </c:pt>
              <c:pt idx="8">
                <c:v>63</c:v>
              </c:pt>
              <c:pt idx="9">
                <c:v>69</c:v>
              </c:pt>
              <c:pt idx="10">
                <c:v>69</c:v>
              </c:pt>
              <c:pt idx="11">
                <c:v>71</c:v>
              </c:pt>
              <c:pt idx="12">
                <c:v>72</c:v>
              </c:pt>
              <c:pt idx="13">
                <c:v>69</c:v>
              </c:pt>
              <c:pt idx="14">
                <c:v>70</c:v>
              </c:pt>
              <c:pt idx="15">
                <c:v>73</c:v>
              </c:pt>
              <c:pt idx="16">
                <c:v>76</c:v>
              </c:pt>
              <c:pt idx="17">
                <c:v>80</c:v>
              </c:pt>
              <c:pt idx="18">
                <c:v>85</c:v>
              </c:pt>
              <c:pt idx="19">
                <c:v>82</c:v>
              </c:pt>
              <c:pt idx="20">
                <c:v>84</c:v>
              </c:pt>
              <c:pt idx="21">
                <c:v>87</c:v>
              </c:pt>
              <c:pt idx="22">
                <c:v>85</c:v>
              </c:pt>
              <c:pt idx="23">
                <c:v>86</c:v>
              </c:pt>
              <c:pt idx="24">
                <c:v>88</c:v>
              </c:pt>
              <c:pt idx="25">
                <c:v>92</c:v>
              </c:pt>
              <c:pt idx="26">
                <c:v>92</c:v>
              </c:pt>
              <c:pt idx="27">
                <c:v>94</c:v>
              </c:pt>
              <c:pt idx="28">
                <c:v>98</c:v>
              </c:pt>
              <c:pt idx="29">
                <c:v>101</c:v>
              </c:pt>
              <c:pt idx="30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E2C4-4DB0-99E4-5408BD3AF612}"/>
            </c:ext>
          </c:extLst>
        </c:ser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1"/>
              <c:pt idx="0">
                <c:v>201401</c:v>
              </c:pt>
              <c:pt idx="1">
                <c:v>201402</c:v>
              </c:pt>
              <c:pt idx="2">
                <c:v>201403</c:v>
              </c:pt>
              <c:pt idx="3">
                <c:v>201404</c:v>
              </c:pt>
              <c:pt idx="4">
                <c:v>201405</c:v>
              </c:pt>
              <c:pt idx="5">
                <c:v>201406</c:v>
              </c:pt>
              <c:pt idx="6">
                <c:v>201407</c:v>
              </c:pt>
              <c:pt idx="7">
                <c:v>201408</c:v>
              </c:pt>
              <c:pt idx="8">
                <c:v>201409</c:v>
              </c:pt>
              <c:pt idx="9">
                <c:v>201410</c:v>
              </c:pt>
              <c:pt idx="10">
                <c:v>201411</c:v>
              </c:pt>
              <c:pt idx="11">
                <c:v>201412</c:v>
              </c:pt>
              <c:pt idx="12">
                <c:v>201501</c:v>
              </c:pt>
              <c:pt idx="13">
                <c:v>201502</c:v>
              </c:pt>
              <c:pt idx="14">
                <c:v>201503</c:v>
              </c:pt>
              <c:pt idx="15">
                <c:v>201504</c:v>
              </c:pt>
              <c:pt idx="16">
                <c:v>201505</c:v>
              </c:pt>
              <c:pt idx="17">
                <c:v>201506</c:v>
              </c:pt>
              <c:pt idx="18">
                <c:v>201507</c:v>
              </c:pt>
              <c:pt idx="19">
                <c:v>201508</c:v>
              </c:pt>
              <c:pt idx="20">
                <c:v>201509</c:v>
              </c:pt>
              <c:pt idx="21">
                <c:v>201510</c:v>
              </c:pt>
              <c:pt idx="22">
                <c:v>201511</c:v>
              </c:pt>
              <c:pt idx="23">
                <c:v>201512</c:v>
              </c:pt>
              <c:pt idx="24">
                <c:v>201601</c:v>
              </c:pt>
              <c:pt idx="25">
                <c:v>201602</c:v>
              </c:pt>
              <c:pt idx="26">
                <c:v>201603</c:v>
              </c:pt>
              <c:pt idx="27">
                <c:v>201604</c:v>
              </c:pt>
              <c:pt idx="28">
                <c:v>201605</c:v>
              </c:pt>
              <c:pt idx="29">
                <c:v>201606</c:v>
              </c:pt>
              <c:pt idx="30">
                <c:v>201607</c:v>
              </c:pt>
            </c:strLit>
          </c:cat>
          <c:val>
            <c:numLit>
              <c:formatCode>General</c:formatCode>
              <c:ptCount val="31"/>
              <c:pt idx="0">
                <c:v>32</c:v>
              </c:pt>
              <c:pt idx="1">
                <c:v>32</c:v>
              </c:pt>
              <c:pt idx="2">
                <c:v>32</c:v>
              </c:pt>
              <c:pt idx="3">
                <c:v>32</c:v>
              </c:pt>
              <c:pt idx="4">
                <c:v>35</c:v>
              </c:pt>
              <c:pt idx="5">
                <c:v>37</c:v>
              </c:pt>
              <c:pt idx="6">
                <c:v>35</c:v>
              </c:pt>
              <c:pt idx="7">
                <c:v>35</c:v>
              </c:pt>
              <c:pt idx="8">
                <c:v>37</c:v>
              </c:pt>
              <c:pt idx="9">
                <c:v>39</c:v>
              </c:pt>
              <c:pt idx="10">
                <c:v>39</c:v>
              </c:pt>
              <c:pt idx="11">
                <c:v>36</c:v>
              </c:pt>
              <c:pt idx="12">
                <c:v>34</c:v>
              </c:pt>
              <c:pt idx="13">
                <c:v>35</c:v>
              </c:pt>
              <c:pt idx="14">
                <c:v>36</c:v>
              </c:pt>
              <c:pt idx="15">
                <c:v>36</c:v>
              </c:pt>
              <c:pt idx="16">
                <c:v>36</c:v>
              </c:pt>
              <c:pt idx="17">
                <c:v>39</c:v>
              </c:pt>
              <c:pt idx="18">
                <c:v>39</c:v>
              </c:pt>
              <c:pt idx="19">
                <c:v>36</c:v>
              </c:pt>
              <c:pt idx="20">
                <c:v>33</c:v>
              </c:pt>
              <c:pt idx="21">
                <c:v>34</c:v>
              </c:pt>
              <c:pt idx="22">
                <c:v>35</c:v>
              </c:pt>
              <c:pt idx="23">
                <c:v>35</c:v>
              </c:pt>
              <c:pt idx="24">
                <c:v>35</c:v>
              </c:pt>
              <c:pt idx="25">
                <c:v>36</c:v>
              </c:pt>
              <c:pt idx="26">
                <c:v>35</c:v>
              </c:pt>
              <c:pt idx="27">
                <c:v>35</c:v>
              </c:pt>
              <c:pt idx="28">
                <c:v>38</c:v>
              </c:pt>
              <c:pt idx="29">
                <c:v>41</c:v>
              </c:pt>
              <c:pt idx="30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1-E2C4-4DB0-99E4-5408BD3A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0892744"/>
        <c:axId val="550889464"/>
      </c:barChart>
      <c:catAx>
        <c:axId val="55089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0889464"/>
        <c:crosses val="autoZero"/>
        <c:auto val="1"/>
        <c:lblAlgn val="ctr"/>
        <c:lblOffset val="100"/>
        <c:noMultiLvlLbl val="0"/>
      </c:catAx>
      <c:valAx>
        <c:axId val="550889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50892744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26 - 30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8</c:v>
              </c:pt>
              <c:pt idx="2">
                <c:v>14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5</c:v>
              </c:pt>
              <c:pt idx="7">
                <c:v>2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546-41F4-B24E-DA3601E9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1178336"/>
        <c:axId val="62117800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20 - 25 ans</c:v>
              </c:pt>
              <c:pt idx="1">
                <c:v>26 - 30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</c:strLit>
          </c:cat>
          <c:val>
            <c:numLit>
              <c:formatCode>General</c:formatCode>
              <c:ptCount val="9"/>
              <c:pt idx="0">
                <c:v>-6</c:v>
              </c:pt>
              <c:pt idx="1">
                <c:v>-40</c:v>
              </c:pt>
              <c:pt idx="2">
                <c:v>-23</c:v>
              </c:pt>
              <c:pt idx="3">
                <c:v>-8</c:v>
              </c:pt>
              <c:pt idx="4">
                <c:v>-5</c:v>
              </c:pt>
              <c:pt idx="5">
                <c:v>-7</c:v>
              </c:pt>
              <c:pt idx="6">
                <c:v>-4</c:v>
              </c:pt>
              <c:pt idx="7">
                <c:v>-5</c:v>
              </c:pt>
              <c:pt idx="8">
                <c:v>-2</c:v>
              </c:pt>
            </c:numLit>
          </c:val>
          <c:extLst>
            <c:ext xmlns:c16="http://schemas.microsoft.com/office/drawing/2014/chart" uri="{C3380CC4-5D6E-409C-BE32-E72D297353CC}">
              <c16:uniqueId val="{00000001-4546-41F4-B24E-DA3601E9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5667096"/>
        <c:axId val="415659552"/>
      </c:barChart>
      <c:catAx>
        <c:axId val="62117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621178008"/>
        <c:crosses val="autoZero"/>
        <c:auto val="1"/>
        <c:lblAlgn val="ctr"/>
        <c:lblOffset val="100"/>
        <c:noMultiLvlLbl val="0"/>
      </c:catAx>
      <c:valAx>
        <c:axId val="621178008"/>
        <c:scaling>
          <c:orientation val="minMax"/>
          <c:max val="5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621178336"/>
        <c:crosses val="autoZero"/>
        <c:crossBetween val="between"/>
      </c:valAx>
      <c:valAx>
        <c:axId val="415659552"/>
        <c:scaling>
          <c:orientation val="minMax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415667096"/>
        <c:crosses val="max"/>
        <c:crossBetween val="between"/>
      </c:valAx>
      <c:catAx>
        <c:axId val="415667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56595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5"/>
              <c:pt idx="0">
                <c:v>201506</c:v>
              </c:pt>
              <c:pt idx="1">
                <c:v>201507</c:v>
              </c:pt>
              <c:pt idx="2">
                <c:v>201601</c:v>
              </c:pt>
              <c:pt idx="3">
                <c:v>201602</c:v>
              </c:pt>
              <c:pt idx="4">
                <c:v>201604</c:v>
              </c:pt>
            </c:strLit>
          </c:cat>
          <c:val>
            <c:numLit>
              <c:formatCode>General</c:formatCode>
              <c:ptCount val="5"/>
              <c:pt idx="0">
                <c:v>6.5</c:v>
              </c:pt>
              <c:pt idx="1">
                <c:v>69.650000000000006</c:v>
              </c:pt>
              <c:pt idx="2">
                <c:v>140</c:v>
              </c:pt>
              <c:pt idx="3">
                <c:v>278</c:v>
              </c:pt>
              <c:pt idx="4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1-0E01-432C-83E5-CD2B7C1E2EDE}"/>
            </c:ext>
          </c:extLst>
        </c:ser>
        <c:ser>
          <c:idx val="1"/>
          <c:order val="1"/>
          <c:tx>
            <c:v>HOMME</c:v>
          </c:tx>
          <c:spPr>
            <a:solidFill>
              <a:schemeClr val="accent3"/>
            </a:solidFill>
          </c:spPr>
          <c:invertIfNegative val="0"/>
          <c:cat>
            <c:strLit>
              <c:ptCount val="5"/>
              <c:pt idx="0">
                <c:v>201506</c:v>
              </c:pt>
              <c:pt idx="1">
                <c:v>201507</c:v>
              </c:pt>
              <c:pt idx="2">
                <c:v>201601</c:v>
              </c:pt>
              <c:pt idx="3">
                <c:v>201602</c:v>
              </c:pt>
              <c:pt idx="4">
                <c:v>201604</c:v>
              </c:pt>
            </c:strLit>
          </c:cat>
          <c:val>
            <c:numLit>
              <c:formatCode>General</c:formatCode>
              <c:ptCount val="5"/>
              <c:pt idx="0">
                <c:v>10.5</c:v>
              </c:pt>
              <c:pt idx="1">
                <c:v>21.39</c:v>
              </c:pt>
              <c:pt idx="2">
                <c:v>7</c:v>
              </c:pt>
              <c:pt idx="3">
                <c:v>49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2-0E01-432C-83E5-CD2B7C1E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9714688"/>
        <c:axId val="559715672"/>
      </c:barChart>
      <c:catAx>
        <c:axId val="5597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715672"/>
        <c:crosses val="autoZero"/>
        <c:auto val="1"/>
        <c:lblAlgn val="ctr"/>
        <c:lblOffset val="100"/>
        <c:noMultiLvlLbl val="0"/>
      </c:catAx>
      <c:valAx>
        <c:axId val="559715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71468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1091180</xdr:colOff>
      <xdr:row>9</xdr:row>
      <xdr:rowOff>67236</xdr:rowOff>
    </xdr:from>
    <xdr:to>
      <xdr:col>3</xdr:col>
      <xdr:colOff>1307180</xdr:colOff>
      <xdr:row>11</xdr:row>
      <xdr:rowOff>113471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65E21679-F375-46DA-854A-3CFAC78F8F12}"/>
            </a:ext>
          </a:extLst>
        </xdr:cNvPr>
        <xdr:cNvGrpSpPr/>
      </xdr:nvGrpSpPr>
      <xdr:grpSpPr>
        <a:xfrm>
          <a:off x="5315310" y="2096475"/>
          <a:ext cx="216000" cy="344409"/>
          <a:chOff x="13486040" y="1538968"/>
          <a:chExt cx="548367" cy="887957"/>
        </a:xfrm>
        <a:solidFill>
          <a:schemeClr val="bg1"/>
        </a:solidFill>
      </xdr:grpSpPr>
      <xdr:sp macro="" textlink="">
        <xdr:nvSpPr>
          <xdr:cNvPr id="11" name="Cercle : creux 10">
            <a:extLst>
              <a:ext uri="{FF2B5EF4-FFF2-40B4-BE49-F238E27FC236}">
                <a16:creationId xmlns:a16="http://schemas.microsoft.com/office/drawing/2014/main" id="{07DB231E-0518-4157-AB9B-0B2B78D1DD18}"/>
              </a:ext>
            </a:extLst>
          </xdr:cNvPr>
          <xdr:cNvSpPr/>
        </xdr:nvSpPr>
        <xdr:spPr>
          <a:xfrm>
            <a:off x="13486040" y="1538968"/>
            <a:ext cx="540000" cy="540000"/>
          </a:xfrm>
          <a:prstGeom prst="donut">
            <a:avLst>
              <a:gd name="adj" fmla="val 11771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F57A183-BDDA-46F4-82A7-55EC62E6ECC0}"/>
              </a:ext>
            </a:extLst>
          </xdr:cNvPr>
          <xdr:cNvSpPr/>
        </xdr:nvSpPr>
        <xdr:spPr>
          <a:xfrm rot="5400000">
            <a:off x="13576821" y="2210925"/>
            <a:ext cx="360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747F5CF8-8556-4B0A-A596-5BB47D0B4C7F}"/>
              </a:ext>
            </a:extLst>
          </xdr:cNvPr>
          <xdr:cNvSpPr/>
        </xdr:nvSpPr>
        <xdr:spPr>
          <a:xfrm>
            <a:off x="13501007" y="2164272"/>
            <a:ext cx="5334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8</xdr:col>
      <xdr:colOff>969295</xdr:colOff>
      <xdr:row>9</xdr:row>
      <xdr:rowOff>125458</xdr:rowOff>
    </xdr:from>
    <xdr:to>
      <xdr:col>8</xdr:col>
      <xdr:colOff>1293295</xdr:colOff>
      <xdr:row>11</xdr:row>
      <xdr:rowOff>63693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25F45C79-6BC1-4F3F-9D45-5826147ECE2C}"/>
            </a:ext>
          </a:extLst>
        </xdr:cNvPr>
        <xdr:cNvGrpSpPr/>
      </xdr:nvGrpSpPr>
      <xdr:grpSpPr>
        <a:xfrm>
          <a:off x="11976882" y="2154697"/>
          <a:ext cx="324000" cy="236409"/>
          <a:chOff x="14872607" y="1331263"/>
          <a:chExt cx="724598" cy="640208"/>
        </a:xfrm>
        <a:solidFill>
          <a:schemeClr val="bg1"/>
        </a:solidFill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D6081C80-D2AC-4810-8BCF-307C63FDED89}"/>
              </a:ext>
            </a:extLst>
          </xdr:cNvPr>
          <xdr:cNvSpPr/>
        </xdr:nvSpPr>
        <xdr:spPr>
          <a:xfrm rot="21339622">
            <a:off x="15402108" y="1331263"/>
            <a:ext cx="144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" name="Groupe 17">
            <a:extLst>
              <a:ext uri="{FF2B5EF4-FFF2-40B4-BE49-F238E27FC236}">
                <a16:creationId xmlns:a16="http://schemas.microsoft.com/office/drawing/2014/main" id="{D107D064-4DEB-42D7-9D0D-23E745E97322}"/>
              </a:ext>
            </a:extLst>
          </xdr:cNvPr>
          <xdr:cNvGrpSpPr/>
        </xdr:nvGrpSpPr>
        <xdr:grpSpPr>
          <a:xfrm>
            <a:off x="14872607" y="1371461"/>
            <a:ext cx="724598" cy="600010"/>
            <a:chOff x="14872607" y="1371461"/>
            <a:chExt cx="724598" cy="600010"/>
          </a:xfrm>
          <a:grpFill/>
        </xdr:grpSpPr>
        <xdr:sp macro="" textlink="">
          <xdr:nvSpPr>
            <xdr:cNvPr id="14" name="Cercle : creux 13">
              <a:extLst>
                <a:ext uri="{FF2B5EF4-FFF2-40B4-BE49-F238E27FC236}">
                  <a16:creationId xmlns:a16="http://schemas.microsoft.com/office/drawing/2014/main" id="{7DABE819-3431-46CA-B4C7-DF2472406FE9}"/>
                </a:ext>
              </a:extLst>
            </xdr:cNvPr>
            <xdr:cNvSpPr/>
          </xdr:nvSpPr>
          <xdr:spPr>
            <a:xfrm>
              <a:off x="14872607" y="1431471"/>
              <a:ext cx="540000" cy="540000"/>
            </a:xfrm>
            <a:prstGeom prst="donut">
              <a:avLst>
                <a:gd name="adj" fmla="val 1177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C8649DFC-F2EC-49E9-95CB-69EB98844A02}"/>
                </a:ext>
              </a:extLst>
            </xdr:cNvPr>
            <xdr:cNvSpPr/>
          </xdr:nvSpPr>
          <xdr:spPr>
            <a:xfrm rot="19210443">
              <a:off x="15309205" y="1410337"/>
              <a:ext cx="288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A1AA4CFF-ABB6-4957-B969-E21164C5719C}"/>
                </a:ext>
              </a:extLst>
            </xdr:cNvPr>
            <xdr:cNvSpPr/>
          </xdr:nvSpPr>
          <xdr:spPr>
            <a:xfrm rot="16853386">
              <a:off x="15461979" y="1407461"/>
              <a:ext cx="144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0</xdr:col>
      <xdr:colOff>0</xdr:colOff>
      <xdr:row>72</xdr:row>
      <xdr:rowOff>8281</xdr:rowOff>
    </xdr:from>
    <xdr:to>
      <xdr:col>3</xdr:col>
      <xdr:colOff>1391479</xdr:colOff>
      <xdr:row>83</xdr:row>
      <xdr:rowOff>298175</xdr:rowOff>
    </xdr:to>
    <xdr:graphicFrame macro="">
      <xdr:nvGraphicFramePr>
        <xdr:cNvPr id="6" name="Graphique_A73">
          <a:extLst>
            <a:ext uri="{FF2B5EF4-FFF2-40B4-BE49-F238E27FC236}">
              <a16:creationId xmlns:a16="http://schemas.microsoft.com/office/drawing/2014/main" id="{8CDDBD92-8702-46A1-B070-59A413285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13642</xdr:colOff>
      <xdr:row>72</xdr:row>
      <xdr:rowOff>8281</xdr:rowOff>
    </xdr:from>
    <xdr:to>
      <xdr:col>8</xdr:col>
      <xdr:colOff>1371990</xdr:colOff>
      <xdr:row>83</xdr:row>
      <xdr:rowOff>306454</xdr:rowOff>
    </xdr:to>
    <xdr:graphicFrame macro="">
      <xdr:nvGraphicFramePr>
        <xdr:cNvPr id="8" name="Graphique_F73">
          <a:extLst>
            <a:ext uri="{FF2B5EF4-FFF2-40B4-BE49-F238E27FC236}">
              <a16:creationId xmlns:a16="http://schemas.microsoft.com/office/drawing/2014/main" id="{A4ECB96F-43D1-4115-AB19-15C376F26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5360</xdr:colOff>
      <xdr:row>38</xdr:row>
      <xdr:rowOff>8283</xdr:rowOff>
    </xdr:from>
    <xdr:to>
      <xdr:col>8</xdr:col>
      <xdr:colOff>1380273</xdr:colOff>
      <xdr:row>51</xdr:row>
      <xdr:rowOff>182217</xdr:rowOff>
    </xdr:to>
    <xdr:graphicFrame macro="">
      <xdr:nvGraphicFramePr>
        <xdr:cNvPr id="4" name="Graphique_F39">
          <a:extLst>
            <a:ext uri="{FF2B5EF4-FFF2-40B4-BE49-F238E27FC236}">
              <a16:creationId xmlns:a16="http://schemas.microsoft.com/office/drawing/2014/main" id="{8BEC2AC2-1219-49CD-95BC-CCFE32377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22412</xdr:colOff>
      <xdr:row>56</xdr:row>
      <xdr:rowOff>11207</xdr:rowOff>
    </xdr:from>
    <xdr:to>
      <xdr:col>8</xdr:col>
      <xdr:colOff>1400736</xdr:colOff>
      <xdr:row>67</xdr:row>
      <xdr:rowOff>302559</xdr:rowOff>
    </xdr:to>
    <xdr:graphicFrame macro="">
      <xdr:nvGraphicFramePr>
        <xdr:cNvPr id="5" name="Graphique_A57">
          <a:extLst>
            <a:ext uri="{FF2B5EF4-FFF2-40B4-BE49-F238E27FC236}">
              <a16:creationId xmlns:a16="http://schemas.microsoft.com/office/drawing/2014/main" id="{3DDE1012-AEA8-43E0-AF4C-7A0492738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</xdr:row>
      <xdr:rowOff>11207</xdr:rowOff>
    </xdr:from>
    <xdr:to>
      <xdr:col>3</xdr:col>
      <xdr:colOff>1400735</xdr:colOff>
      <xdr:row>24</xdr:row>
      <xdr:rowOff>179295</xdr:rowOff>
    </xdr:to>
    <xdr:graphicFrame macro="">
      <xdr:nvGraphicFramePr>
        <xdr:cNvPr id="21" name="Graphique_A14">
          <a:extLst>
            <a:ext uri="{FF2B5EF4-FFF2-40B4-BE49-F238E27FC236}">
              <a16:creationId xmlns:a16="http://schemas.microsoft.com/office/drawing/2014/main" id="{4B7CECBA-4FEC-49A9-91AC-511A36C61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22413</xdr:colOff>
      <xdr:row>13</xdr:row>
      <xdr:rowOff>11206</xdr:rowOff>
    </xdr:from>
    <xdr:to>
      <xdr:col>8</xdr:col>
      <xdr:colOff>1389530</xdr:colOff>
      <xdr:row>25</xdr:row>
      <xdr:rowOff>11206</xdr:rowOff>
    </xdr:to>
    <xdr:graphicFrame macro="">
      <xdr:nvGraphicFramePr>
        <xdr:cNvPr id="22" name="Graphique_F14">
          <a:extLst>
            <a:ext uri="{FF2B5EF4-FFF2-40B4-BE49-F238E27FC236}">
              <a16:creationId xmlns:a16="http://schemas.microsoft.com/office/drawing/2014/main" id="{F48AD746-0623-4205-A180-0B1852AAB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</xdr:row>
      <xdr:rowOff>14128</xdr:rowOff>
    </xdr:from>
    <xdr:to>
      <xdr:col>8</xdr:col>
      <xdr:colOff>1400735</xdr:colOff>
      <xdr:row>33</xdr:row>
      <xdr:rowOff>182216</xdr:rowOff>
    </xdr:to>
    <xdr:graphicFrame macro="">
      <xdr:nvGraphicFramePr>
        <xdr:cNvPr id="23" name="Graphique_A30">
          <a:extLst>
            <a:ext uri="{FF2B5EF4-FFF2-40B4-BE49-F238E27FC236}">
              <a16:creationId xmlns:a16="http://schemas.microsoft.com/office/drawing/2014/main" id="{2354651C-F27A-4C44-984A-478D97675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38</xdr:row>
      <xdr:rowOff>11208</xdr:rowOff>
    </xdr:from>
    <xdr:to>
      <xdr:col>3</xdr:col>
      <xdr:colOff>1389529</xdr:colOff>
      <xdr:row>52</xdr:row>
      <xdr:rowOff>0</xdr:rowOff>
    </xdr:to>
    <xdr:graphicFrame macro="">
      <xdr:nvGraphicFramePr>
        <xdr:cNvPr id="24" name="Graphique_A39">
          <a:extLst>
            <a:ext uri="{FF2B5EF4-FFF2-40B4-BE49-F238E27FC236}">
              <a16:creationId xmlns:a16="http://schemas.microsoft.com/office/drawing/2014/main" id="{B1518FD6-07CB-434D-B19A-5DD6865F9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88</xdr:row>
      <xdr:rowOff>8284</xdr:rowOff>
    </xdr:from>
    <xdr:to>
      <xdr:col>9</xdr:col>
      <xdr:colOff>1656</xdr:colOff>
      <xdr:row>100</xdr:row>
      <xdr:rowOff>8283</xdr:rowOff>
    </xdr:to>
    <xdr:graphicFrame macro="">
      <xdr:nvGraphicFramePr>
        <xdr:cNvPr id="7" name="Graphique_A89">
          <a:extLst>
            <a:ext uri="{FF2B5EF4-FFF2-40B4-BE49-F238E27FC236}">
              <a16:creationId xmlns:a16="http://schemas.microsoft.com/office/drawing/2014/main" id="{E4843A93-F78E-427E-9AA0-4B57D0D3F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103"/>
  <sheetViews>
    <sheetView showGridLines="0" tabSelected="1" zoomScale="115" zoomScaleNormal="115" workbookViewId="0">
      <selection activeCell="J7" sqref="J7"/>
    </sheetView>
  </sheetViews>
  <sheetFormatPr baseColWidth="10" defaultColWidth="11.42578125" defaultRowHeight="15" x14ac:dyDescent="0.25"/>
  <cols>
    <col min="1" max="4" width="21.140625" style="2" customWidth="1"/>
    <col min="5" max="5" width="17.28515625" style="2" customWidth="1"/>
    <col min="6" max="12" width="21.140625" style="2" customWidth="1"/>
    <col min="13" max="16384" width="11.42578125" style="2"/>
  </cols>
  <sheetData>
    <row r="1" spans="1:15" ht="33" x14ac:dyDescent="0.25">
      <c r="A1" s="44" t="s">
        <v>0</v>
      </c>
      <c r="B1" s="45"/>
      <c r="C1" s="45"/>
      <c r="D1" s="45"/>
      <c r="E1" s="45"/>
      <c r="F1" s="45"/>
      <c r="G1" s="45"/>
      <c r="H1" s="27"/>
      <c r="I1" s="27"/>
      <c r="J1" s="27"/>
      <c r="K1" s="27"/>
      <c r="L1" s="27"/>
      <c r="M1" s="27"/>
      <c r="N1" s="27"/>
      <c r="O1" s="27" t="str">
        <f>_xll.Assistant.XL.APPLIQUER_COULEUR_THEME(I4)</f>
        <v/>
      </c>
    </row>
    <row r="2" spans="1:15" ht="16.5" customHeight="1" x14ac:dyDescent="0.25">
      <c r="A2" s="28"/>
      <c r="B2" s="28"/>
      <c r="C2" s="28"/>
      <c r="D2" s="28"/>
      <c r="E2" s="28"/>
      <c r="F2" s="28"/>
      <c r="G2" s="28"/>
      <c r="H2" s="28"/>
      <c r="I2" s="3" t="s">
        <v>1</v>
      </c>
      <c r="J2" s="21" t="s">
        <v>2</v>
      </c>
      <c r="K2" s="21" t="s">
        <v>3</v>
      </c>
      <c r="L2" s="27"/>
      <c r="M2" s="27"/>
      <c r="N2" s="27"/>
      <c r="O2" s="4" t="s">
        <v>4</v>
      </c>
    </row>
    <row r="3" spans="1:15" ht="17.25" x14ac:dyDescent="0.25">
      <c r="A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1018,V={0}:",$I$3)</f>
        <v>SOCIETE</v>
      </c>
      <c r="B3" s="5" t="s">
        <v>5</v>
      </c>
      <c r="C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[1248],Y=1,O=NF='Standard'_B='0'_U='0'_I='0'_FN='Calibri'_FS='12'_FC='#000000'_BC='#FFFFFF'_AH='0'_AV='0'_Br=[]_BrS='0"&amp;"'_BrC='#000000'_WpT='0':@R=A,S=1260,V={0}:R=B,S=1018,V={1}:",$B$3,$I$3)</f>
        <v>ETABLISSEMENT</v>
      </c>
      <c r="D3" s="6" t="s">
        <v>5</v>
      </c>
      <c r="E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B,S=1250,V={1}:R=C,S=1018,V={2}:",$B$3,$D$3,$I$3)</f>
        <v>DEPARTEMENT</v>
      </c>
      <c r="F3" s="6" t="s">
        <v>5</v>
      </c>
      <c r="G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Texte'_B='0'_U='0'_I='0'_FN='Calibri'_FS='10'_FC='#000000'_BC='#FFFFFF'_AH='1'_AV='0'_Br=[]_BrS='0'_BrC='#F"&amp;"FFFFF'_WpT='0':@R=A,S=1260,V={0}:R=B,S=1018,V={1}:R=C,S=1250,V={2}:R=D,S=1005,V={3}:",$B$3,$I$3,$D$3,$F$3)</f>
        <v>SERVICE</v>
      </c>
      <c r="H3" s="8" t="s">
        <v>5</v>
      </c>
      <c r="I3" s="9" t="s">
        <v>6</v>
      </c>
      <c r="J3" s="27" t="str">
        <f>TEXT(EDATE($I$3,-36),"AAAAMM")&amp;".."&amp;TEXT(EDATE($I$3,0),"AAAAMM")</f>
        <v>201307..201607</v>
      </c>
      <c r="K3" s="27" t="str">
        <f>YEAR($I$3)*100+2&amp;".."&amp;TEXT(EDATE($I$3,0),"AAAAMM")</f>
        <v>201602..201607</v>
      </c>
      <c r="L3" s="27"/>
      <c r="M3" s="27"/>
      <c r="N3" s="27"/>
      <c r="O3" s="4" t="s">
        <v>7</v>
      </c>
    </row>
    <row r="4" spans="1:15" ht="16.5" customHeight="1" x14ac:dyDescent="0.25">
      <c r="A4" s="29"/>
      <c r="B4" s="29"/>
      <c r="C4" s="29"/>
      <c r="D4" s="29"/>
      <c r="E4" s="27"/>
      <c r="F4" s="27"/>
      <c r="G4" s="27"/>
      <c r="H4" s="10" t="s">
        <v>8</v>
      </c>
      <c r="I4" s="11" t="s">
        <v>7</v>
      </c>
      <c r="J4" s="27"/>
      <c r="K4" s="27"/>
      <c r="L4" s="27"/>
      <c r="M4" s="27"/>
      <c r="N4" s="27"/>
      <c r="O4" s="4" t="s">
        <v>9</v>
      </c>
    </row>
    <row r="5" spans="1:15" ht="15" customHeight="1" x14ac:dyDescent="0.25">
      <c r="A5" s="60">
        <f>_xll.Assistant.XL.RIK_AC("INF04__;INF04@E=1,S=1,G=0,T=0,P=0:@R=A,S=1260,V={0}:R=B,S=1018,V={1}:R=C,S=1250,V={2}:R=D,S=1005,V={3}:R=E,S=1251,V=FEMME:R=F,S=1007,V={4}:",$B$3,$I$3,$D$3,$F$3,$H$3)</f>
        <v>102</v>
      </c>
      <c r="B5" s="63">
        <f>(C5+D5)/2/A5</f>
        <v>0.17647058823529413</v>
      </c>
      <c r="C5" s="59">
        <f>_xll.Assistant.XL.RIK_AC("INF04__;INF04@E=1,S=6,G=0,T=0,P=0:@R=A,S=1260,V={0}:R=B,S=1018,V={1}:R=C,S=1250,V={2}:R=D,S=1005,V={3}:R=E,S=1251,V=FEMME:R=F,S=1007,V={4}:",$B$3,$I$3,$D$3,$F$3,$H$3)</f>
        <v>26</v>
      </c>
      <c r="D5" s="59">
        <f>_xll.Assistant.XL.RIK_AC("INF04__;INF04@E=1,S=7,G=0,T=0,P=0:@R=A,S=1260,V={0}:R=B,S=1018,V={1}:R=C,S=1250,V={2}:R=D,S=1005,V={3}:R=E,S=1251,V=FEMME:R=F,S=1007,V={4}:",$B$3,$I$3,$D$3,$F$3,$H$3)</f>
        <v>10</v>
      </c>
      <c r="E5" s="27"/>
      <c r="F5" s="46">
        <f>_xll.Assistant.XL.RIK_AC("INF04__;INF04@E=1,S=1,G=0,T=0,P=0:@R=A,S=1260,V={0}:R=B,S=1018,V={1}:R=C,S=1250,V={2}:R=D,S=1005,V={3}:R=F,S=1251,V=HOMME:R=F,S=1007,V={4}:",$B$3,$I$3,$D$3,$F$3,$H$3)</f>
        <v>41</v>
      </c>
      <c r="G5" s="64">
        <f>(H5+I5)/2/F5</f>
        <v>0.18292682926829268</v>
      </c>
      <c r="H5" s="46">
        <f>_xll.Assistant.XL.RIK_AC("INF04__;INF04@E=1,S=6,G=0,T=0,P=0:@R=A,S=1260,V={0}:R=B,S=1018,V={1}:R=C,S=1250,V={2}:R=D,S=1005,V={3}:R=E,S=1251,V=HOMME:R=F,S=1007,V={4}:",$B$3,$I$3,$D$3,$F$3,$H$3)</f>
        <v>12</v>
      </c>
      <c r="I5" s="48">
        <f>_xll.Assistant.XL.RIK_AC("INF04__;INF04@E=1,S=7,G=0,T=0,P=0:@R=A,S=1260,V={0}:R=B,S=1018,V={1}:R=C,S=1250,V={2}:R=D,S=1005,V={3}:R=E,S=1251,V=HOMME:R=F,S=1007,V={4}:",$B$3,$I$3,$D$3,$F$3,$H$3)</f>
        <v>3</v>
      </c>
      <c r="J5" s="27"/>
      <c r="K5" s="27"/>
      <c r="L5" s="27"/>
      <c r="M5" s="27"/>
      <c r="N5" s="27"/>
      <c r="O5" s="4" t="s">
        <v>10</v>
      </c>
    </row>
    <row r="6" spans="1:15" ht="15" customHeight="1" x14ac:dyDescent="0.25">
      <c r="A6" s="60"/>
      <c r="B6" s="63"/>
      <c r="C6" s="59"/>
      <c r="D6" s="59"/>
      <c r="E6" s="27"/>
      <c r="F6" s="47"/>
      <c r="G6" s="65"/>
      <c r="H6" s="47"/>
      <c r="I6" s="49"/>
      <c r="J6" s="27"/>
      <c r="K6" s="27"/>
      <c r="L6" s="27"/>
      <c r="M6" s="27"/>
      <c r="N6" s="27"/>
      <c r="O6" s="4" t="s">
        <v>11</v>
      </c>
    </row>
    <row r="7" spans="1:15" ht="15" customHeight="1" x14ac:dyDescent="0.25">
      <c r="A7" s="60"/>
      <c r="B7" s="63"/>
      <c r="C7" s="59"/>
      <c r="D7" s="59"/>
      <c r="E7" s="27"/>
      <c r="F7" s="47"/>
      <c r="G7" s="65"/>
      <c r="H7" s="47"/>
      <c r="I7" s="49"/>
      <c r="J7" s="27"/>
      <c r="K7" s="27"/>
      <c r="L7" s="27"/>
      <c r="M7" s="27"/>
      <c r="N7" s="27"/>
      <c r="O7" s="27"/>
    </row>
    <row r="8" spans="1:15" ht="17.25" customHeight="1" x14ac:dyDescent="0.25">
      <c r="A8" s="22" t="s">
        <v>12</v>
      </c>
      <c r="B8" s="61" t="s">
        <v>13</v>
      </c>
      <c r="C8" s="24" t="s">
        <v>14</v>
      </c>
      <c r="D8" s="24" t="s">
        <v>15</v>
      </c>
      <c r="E8" s="27"/>
      <c r="F8" s="25" t="s">
        <v>16</v>
      </c>
      <c r="G8" s="66" t="s">
        <v>13</v>
      </c>
      <c r="H8" s="25" t="s">
        <v>14</v>
      </c>
      <c r="I8" s="12" t="s">
        <v>15</v>
      </c>
      <c r="J8" s="27"/>
      <c r="K8" s="27"/>
      <c r="L8" s="27"/>
      <c r="M8" s="27"/>
      <c r="N8" s="27"/>
      <c r="O8" s="27"/>
    </row>
    <row r="9" spans="1:15" ht="15" customHeight="1" x14ac:dyDescent="0.25">
      <c r="A9" s="22" t="str">
        <f>"AU "&amp;TEXT($I$3,"JJ/MM/AAAA")</f>
        <v>AU 31/07/2016</v>
      </c>
      <c r="B9" s="62"/>
      <c r="C9" s="24" t="s">
        <v>17</v>
      </c>
      <c r="D9" s="24" t="s">
        <v>17</v>
      </c>
      <c r="E9" s="27"/>
      <c r="F9" s="26" t="str">
        <f>"AU "&amp;TEXT($I$3,"JJ/MM/AAAA")</f>
        <v>AU 31/07/2016</v>
      </c>
      <c r="G9" s="67"/>
      <c r="H9" s="26" t="s">
        <v>17</v>
      </c>
      <c r="I9" s="12" t="s">
        <v>17</v>
      </c>
      <c r="J9" s="27"/>
      <c r="K9" s="27"/>
      <c r="L9" s="27"/>
      <c r="M9" s="27"/>
      <c r="N9" s="27"/>
      <c r="O9" s="27"/>
    </row>
    <row r="10" spans="1:15" ht="12" customHeight="1" x14ac:dyDescent="0.25">
      <c r="A10" s="50" t="s">
        <v>18</v>
      </c>
      <c r="B10" s="51"/>
      <c r="C10" s="51"/>
      <c r="D10" s="52"/>
      <c r="E10" s="27"/>
      <c r="F10" s="68" t="s">
        <v>19</v>
      </c>
      <c r="G10" s="69"/>
      <c r="H10" s="69"/>
      <c r="I10" s="70"/>
      <c r="J10" s="27"/>
      <c r="K10" s="27"/>
      <c r="L10" s="27"/>
      <c r="M10" s="27"/>
      <c r="N10" s="27"/>
      <c r="O10" s="27"/>
    </row>
    <row r="11" spans="1:15" ht="12" customHeight="1" x14ac:dyDescent="0.25">
      <c r="A11" s="53"/>
      <c r="B11" s="54"/>
      <c r="C11" s="54"/>
      <c r="D11" s="55"/>
      <c r="E11" s="27"/>
      <c r="F11" s="71"/>
      <c r="G11" s="72"/>
      <c r="H11" s="72"/>
      <c r="I11" s="73"/>
      <c r="J11" s="27"/>
      <c r="K11" s="27"/>
      <c r="L11" s="27"/>
      <c r="M11" s="27"/>
      <c r="N11" s="27"/>
      <c r="O11" s="27"/>
    </row>
    <row r="12" spans="1:15" ht="12" customHeight="1" x14ac:dyDescent="0.25">
      <c r="A12" s="56"/>
      <c r="B12" s="57"/>
      <c r="C12" s="57"/>
      <c r="D12" s="58"/>
      <c r="E12" s="27"/>
      <c r="F12" s="74"/>
      <c r="G12" s="75"/>
      <c r="H12" s="75"/>
      <c r="I12" s="76"/>
      <c r="J12" s="27"/>
      <c r="K12" s="27"/>
      <c r="L12" s="27"/>
      <c r="M12" s="27"/>
      <c r="N12" s="27"/>
      <c r="O12" s="27"/>
    </row>
    <row r="13" spans="1:15" ht="8.2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30"/>
      <c r="K13" s="27"/>
      <c r="L13" s="27"/>
      <c r="M13" s="27"/>
      <c r="N13" s="27"/>
      <c r="O13" s="27"/>
    </row>
    <row r="14" spans="1:15" ht="15" customHeight="1" x14ac:dyDescent="0.25">
      <c r="A14" s="31" t="str">
        <f>_xll.Assistant.XL.RIK_AG("INF04_0_0_0_0_0_0_D=0x0;INF04@E=0,S=1092,G=0,T=0_0,P=-1@E=1,S=1@@@R=A,S=1260,V={0}:R=B,S=1250,V={1}:R=C,S=1005,V={2}:R=E,S=1092,V={3}:R=F,S=1251,V=FEMME:R=A,S=1007,V={4}:",$B$3,$D$3,$F$3,$J$3,$H$3)</f>
        <v/>
      </c>
      <c r="B14" s="32"/>
      <c r="C14" s="32"/>
      <c r="D14" s="33"/>
      <c r="E14" s="27"/>
      <c r="F14" s="31" t="str">
        <f>_xll.Assistant.XL.RIK_AG("INF04_0_0_0_0_0_0_D=0x0;INF04@E=0,S=1092,G=0,T=0_0,P=-1@E=1,S=1@@@R=A,S=1260,V={0}:R=B,S=1250,V={1}:R=C,S=1005,V={2}:R=E,S=1092,V={3}:R=F,S=1251,V=HOMME:R=A,S=1007,V={4}:",$B$3,$D$3,$F$3,$J$3,$H$3)</f>
        <v/>
      </c>
      <c r="G14" s="32"/>
      <c r="H14" s="32"/>
      <c r="I14" s="33"/>
      <c r="J14" s="30"/>
      <c r="K14" s="27"/>
      <c r="L14" s="27"/>
      <c r="M14" s="27"/>
      <c r="N14" s="27"/>
      <c r="O14" s="27"/>
    </row>
    <row r="15" spans="1:15" x14ac:dyDescent="0.25">
      <c r="A15" s="34"/>
      <c r="B15" s="30"/>
      <c r="C15" s="30"/>
      <c r="D15" s="35"/>
      <c r="E15" s="27"/>
      <c r="F15" s="34"/>
      <c r="G15" s="30"/>
      <c r="H15" s="30"/>
      <c r="I15" s="35"/>
      <c r="J15" s="30"/>
      <c r="K15" s="30"/>
      <c r="L15" s="30"/>
      <c r="M15" s="30"/>
      <c r="N15" s="27"/>
      <c r="O15" s="27"/>
    </row>
    <row r="16" spans="1:15" x14ac:dyDescent="0.25">
      <c r="A16" s="34"/>
      <c r="B16" s="30"/>
      <c r="C16" s="30"/>
      <c r="D16" s="35"/>
      <c r="E16" s="27"/>
      <c r="F16" s="34"/>
      <c r="G16" s="30"/>
      <c r="H16" s="30"/>
      <c r="I16" s="35"/>
      <c r="J16" s="30"/>
      <c r="K16" s="27"/>
      <c r="L16" s="27"/>
      <c r="M16" s="27"/>
      <c r="N16" s="27"/>
      <c r="O16" s="27"/>
    </row>
    <row r="17" spans="1:12" x14ac:dyDescent="0.25">
      <c r="A17" s="34"/>
      <c r="B17" s="30"/>
      <c r="C17" s="30"/>
      <c r="D17" s="35"/>
      <c r="E17" s="27"/>
      <c r="F17" s="34"/>
      <c r="G17" s="30"/>
      <c r="H17" s="30"/>
      <c r="I17" s="35"/>
      <c r="J17" s="30"/>
      <c r="K17" s="27"/>
      <c r="L17" s="27"/>
    </row>
    <row r="18" spans="1:12" x14ac:dyDescent="0.25">
      <c r="A18" s="34"/>
      <c r="B18" s="30"/>
      <c r="C18" s="30"/>
      <c r="D18" s="35"/>
      <c r="E18" s="27"/>
      <c r="F18" s="34"/>
      <c r="G18" s="30"/>
      <c r="H18" s="30"/>
      <c r="I18" s="35"/>
      <c r="J18" s="30"/>
      <c r="K18" s="27"/>
      <c r="L18" s="27"/>
    </row>
    <row r="19" spans="1:12" x14ac:dyDescent="0.25">
      <c r="A19" s="34"/>
      <c r="B19" s="30"/>
      <c r="C19" s="30"/>
      <c r="D19" s="35"/>
      <c r="E19" s="27"/>
      <c r="F19" s="34"/>
      <c r="G19" s="30"/>
      <c r="H19" s="30"/>
      <c r="I19" s="35"/>
      <c r="J19" s="30"/>
      <c r="K19" s="27"/>
      <c r="L19" s="27"/>
    </row>
    <row r="20" spans="1:12" x14ac:dyDescent="0.25">
      <c r="A20" s="34"/>
      <c r="B20" s="30"/>
      <c r="C20" s="30"/>
      <c r="D20" s="35"/>
      <c r="E20" s="27"/>
      <c r="F20" s="34"/>
      <c r="G20" s="30"/>
      <c r="H20" s="30"/>
      <c r="I20" s="35"/>
      <c r="J20" s="30"/>
      <c r="K20" s="27"/>
      <c r="L20" s="27"/>
    </row>
    <row r="21" spans="1:12" x14ac:dyDescent="0.25">
      <c r="A21" s="34"/>
      <c r="B21" s="30"/>
      <c r="C21" s="30"/>
      <c r="D21" s="35"/>
      <c r="E21" s="27"/>
      <c r="F21" s="34"/>
      <c r="G21" s="30"/>
      <c r="H21" s="30"/>
      <c r="I21" s="35"/>
      <c r="J21" s="30"/>
      <c r="K21" s="27"/>
      <c r="L21" s="30"/>
    </row>
    <row r="22" spans="1:12" x14ac:dyDescent="0.25">
      <c r="A22" s="34"/>
      <c r="B22" s="30"/>
      <c r="C22" s="30"/>
      <c r="D22" s="35"/>
      <c r="E22" s="27"/>
      <c r="F22" s="34"/>
      <c r="G22" s="30"/>
      <c r="H22" s="30"/>
      <c r="I22" s="35"/>
      <c r="J22" s="30"/>
      <c r="K22" s="27"/>
      <c r="L22" s="27"/>
    </row>
    <row r="23" spans="1:12" x14ac:dyDescent="0.25">
      <c r="A23" s="34"/>
      <c r="B23" s="30"/>
      <c r="C23" s="30"/>
      <c r="D23" s="35"/>
      <c r="E23" s="30"/>
      <c r="F23" s="34"/>
      <c r="G23" s="30"/>
      <c r="H23" s="30"/>
      <c r="I23" s="35"/>
      <c r="J23" s="30"/>
      <c r="K23" s="27"/>
      <c r="L23" s="27"/>
    </row>
    <row r="24" spans="1:12" x14ac:dyDescent="0.25">
      <c r="A24" s="34"/>
      <c r="B24" s="30"/>
      <c r="C24" s="30"/>
      <c r="D24" s="35"/>
      <c r="E24" s="27"/>
      <c r="F24" s="34"/>
      <c r="G24" s="30"/>
      <c r="H24" s="30"/>
      <c r="I24" s="35"/>
      <c r="J24" s="30"/>
      <c r="K24" s="27"/>
      <c r="L24" s="27"/>
    </row>
    <row r="25" spans="1:12" x14ac:dyDescent="0.25">
      <c r="A25" s="36"/>
      <c r="B25" s="37"/>
      <c r="C25" s="37"/>
      <c r="D25" s="38"/>
      <c r="E25" s="27"/>
      <c r="F25" s="36"/>
      <c r="G25" s="37"/>
      <c r="H25" s="37"/>
      <c r="I25" s="38"/>
      <c r="J25" s="30"/>
      <c r="K25" s="27"/>
      <c r="L25" s="27"/>
    </row>
    <row r="26" spans="1:12" ht="12" customHeight="1" x14ac:dyDescent="0.25">
      <c r="A26" s="80" t="s">
        <v>20</v>
      </c>
      <c r="B26" s="78"/>
      <c r="C26" s="78"/>
      <c r="D26" s="78"/>
      <c r="E26" s="78"/>
      <c r="F26" s="78"/>
      <c r="G26" s="78"/>
      <c r="H26" s="78"/>
      <c r="I26" s="79"/>
      <c r="J26" s="27"/>
      <c r="K26" s="27"/>
      <c r="L26" s="27"/>
    </row>
    <row r="27" spans="1:12" ht="12" customHeight="1" x14ac:dyDescent="0.25">
      <c r="A27" s="80"/>
      <c r="B27" s="78"/>
      <c r="C27" s="78"/>
      <c r="D27" s="78"/>
      <c r="E27" s="78"/>
      <c r="F27" s="78"/>
      <c r="G27" s="78"/>
      <c r="H27" s="78"/>
      <c r="I27" s="79"/>
      <c r="J27" s="27"/>
      <c r="K27" s="27"/>
      <c r="L27" s="27"/>
    </row>
    <row r="28" spans="1:12" ht="12" customHeight="1" x14ac:dyDescent="0.25">
      <c r="A28" s="80"/>
      <c r="B28" s="78"/>
      <c r="C28" s="78"/>
      <c r="D28" s="78"/>
      <c r="E28" s="78"/>
      <c r="F28" s="78"/>
      <c r="G28" s="78"/>
      <c r="H28" s="78"/>
      <c r="I28" s="79"/>
      <c r="J28" s="27"/>
      <c r="K28" s="30"/>
      <c r="L28" s="27"/>
    </row>
    <row r="29" spans="1:12" ht="7.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30"/>
      <c r="K29" s="27"/>
      <c r="L29" s="27"/>
    </row>
    <row r="30" spans="1:12" x14ac:dyDescent="0.25">
      <c r="A30" s="31" t="str">
        <f>_xll.Assistant.XL.RIK_AG("INF04_0_0_0_0_0_0_D=0x0;INF04@E=0,S=1092,G=0,T=0_0,P=-1@E=1,S=1@E=0,S=1251,G=0,T=0_0,P=-1@@R=A,S=1260,V={0}:R=B,S=1250,V={1}:R=C,S=1005,V={2}:R=E,S=1092,V={3}:R=A,S=1007,V={4}:",$B$3,$D$3,$F$3,$J$3,$H$3)</f>
        <v/>
      </c>
      <c r="B30" s="39"/>
      <c r="C30" s="39"/>
      <c r="D30" s="39"/>
      <c r="E30" s="13"/>
      <c r="F30" s="32"/>
      <c r="G30" s="32"/>
      <c r="H30" s="32"/>
      <c r="I30" s="33"/>
      <c r="J30" s="30"/>
      <c r="K30" s="27"/>
      <c r="L30" s="27"/>
    </row>
    <row r="31" spans="1:12" ht="33" x14ac:dyDescent="0.25">
      <c r="A31" s="14"/>
      <c r="B31" s="15"/>
      <c r="C31" s="40"/>
      <c r="D31" s="16"/>
      <c r="E31" s="17"/>
      <c r="F31" s="30"/>
      <c r="G31" s="30"/>
      <c r="H31" s="30"/>
      <c r="I31" s="35"/>
      <c r="J31" s="30"/>
      <c r="K31" s="27"/>
      <c r="L31" s="27"/>
    </row>
    <row r="32" spans="1:12" ht="33" x14ac:dyDescent="0.25">
      <c r="A32" s="14"/>
      <c r="B32" s="15"/>
      <c r="C32" s="40"/>
      <c r="D32" s="16"/>
      <c r="E32" s="17"/>
      <c r="F32" s="30"/>
      <c r="G32" s="30"/>
      <c r="H32" s="30"/>
      <c r="I32" s="35"/>
      <c r="J32" s="30"/>
      <c r="K32" s="27"/>
      <c r="L32" s="27"/>
    </row>
    <row r="33" spans="1:10" ht="17.25" x14ac:dyDescent="0.25">
      <c r="A33" s="14"/>
      <c r="B33" s="18"/>
      <c r="C33" s="19"/>
      <c r="D33" s="20"/>
      <c r="E33" s="17"/>
      <c r="F33" s="30"/>
      <c r="G33" s="30"/>
      <c r="H33" s="30"/>
      <c r="I33" s="35"/>
      <c r="J33" s="30"/>
    </row>
    <row r="34" spans="1:10" x14ac:dyDescent="0.25">
      <c r="A34" s="41"/>
      <c r="B34" s="42"/>
      <c r="C34" s="42"/>
      <c r="D34" s="42"/>
      <c r="E34" s="42"/>
      <c r="F34" s="37"/>
      <c r="G34" s="37"/>
      <c r="H34" s="37"/>
      <c r="I34" s="38"/>
      <c r="J34" s="30"/>
    </row>
    <row r="35" spans="1:10" ht="12" customHeight="1" x14ac:dyDescent="0.25">
      <c r="A35" s="81" t="s">
        <v>21</v>
      </c>
      <c r="B35" s="82"/>
      <c r="C35" s="82"/>
      <c r="D35" s="82"/>
      <c r="E35" s="82"/>
      <c r="F35" s="82"/>
      <c r="G35" s="82"/>
      <c r="H35" s="82"/>
      <c r="I35" s="82"/>
      <c r="J35" s="27"/>
    </row>
    <row r="36" spans="1:10" ht="12" customHeight="1" x14ac:dyDescent="0.25">
      <c r="A36" s="80"/>
      <c r="B36" s="78"/>
      <c r="C36" s="78"/>
      <c r="D36" s="78"/>
      <c r="E36" s="78"/>
      <c r="F36" s="78"/>
      <c r="G36" s="78"/>
      <c r="H36" s="78"/>
      <c r="I36" s="78"/>
      <c r="J36" s="27"/>
    </row>
    <row r="37" spans="1:10" ht="12" customHeight="1" x14ac:dyDescent="0.25">
      <c r="A37" s="80"/>
      <c r="B37" s="78"/>
      <c r="C37" s="78"/>
      <c r="D37" s="78"/>
      <c r="E37" s="78"/>
      <c r="F37" s="78"/>
      <c r="G37" s="78"/>
      <c r="H37" s="78"/>
      <c r="I37" s="78"/>
      <c r="J37" s="27"/>
    </row>
    <row r="38" spans="1:10" ht="7.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31" t="str">
        <f>_xll.Assistant.XL.RIK_AG("INF04_0_0_0_0_0_0_D=0x0;INF04@E=0,S=1255,G=0,T=0_0,P=-1@L=Présents,E=1,F=SI([1251]=HOMME;[1];[1]*-1),Y=0@E=0,S=1044,G=0,T=0_0,P=-1@@R=A,S=1260,V={0}:R=B,S=1250,V={1}:R=C,S=1005,V={2}:R=D,S=1018,V={3}:R=E,S=1,V=&lt;&gt;0:R=A,S="&amp;"1007,V={4}:",$B$3,$D$3,$F$3,$I$3,$H$3)</f>
        <v/>
      </c>
      <c r="B39" s="32"/>
      <c r="C39" s="32"/>
      <c r="D39" s="33"/>
      <c r="E39" s="43"/>
      <c r="F39" s="31" t="str">
        <f>_xll.Assistant.XL.RIK_AG("INF04_0_0_0_0_0_0_D=0x0;INF04@E=0,S=1063,G=0,T=0_0,P=-1@L=Présents,E=1,F=SI([1251]=HOMME;[1];[1]*-1),Y=0@E=0,S=1044,G=0,T=0_0,P=-1@@R=A,S=1260,V={0}:R=B,S=1250,V={1}:R=C,S=1005,V={2}:R=D,S=1018,V={3}:R=E,S=1,V=&lt;&gt;0:R=A,S="&amp;"1007,V={4}:",$B$3,$D$3,$F$3,$I$3,$H$3)</f>
        <v/>
      </c>
      <c r="G39" s="32"/>
      <c r="H39" s="32"/>
      <c r="I39" s="33"/>
      <c r="J39" s="27"/>
    </row>
    <row r="40" spans="1:10" x14ac:dyDescent="0.25">
      <c r="A40" s="34"/>
      <c r="B40" s="30"/>
      <c r="C40" s="30"/>
      <c r="D40" s="35"/>
      <c r="E40" s="43"/>
      <c r="F40" s="30"/>
      <c r="G40" s="30"/>
      <c r="H40" s="30"/>
      <c r="I40" s="35"/>
      <c r="J40" s="27"/>
    </row>
    <row r="41" spans="1:10" x14ac:dyDescent="0.25">
      <c r="A41" s="34"/>
      <c r="B41" s="30"/>
      <c r="C41" s="30"/>
      <c r="D41" s="35"/>
      <c r="E41" s="43"/>
      <c r="F41" s="30"/>
      <c r="G41" s="30"/>
      <c r="H41" s="30"/>
      <c r="I41" s="35"/>
      <c r="J41" s="27"/>
    </row>
    <row r="42" spans="1:10" x14ac:dyDescent="0.25">
      <c r="A42" s="34"/>
      <c r="B42" s="30"/>
      <c r="C42" s="30"/>
      <c r="D42" s="35"/>
      <c r="E42" s="43"/>
      <c r="F42" s="30"/>
      <c r="G42" s="30"/>
      <c r="H42" s="30"/>
      <c r="I42" s="35"/>
      <c r="J42" s="27"/>
    </row>
    <row r="43" spans="1:10" x14ac:dyDescent="0.25">
      <c r="A43" s="34"/>
      <c r="B43" s="30"/>
      <c r="C43" s="30"/>
      <c r="D43" s="35"/>
      <c r="E43" s="43"/>
      <c r="F43" s="30"/>
      <c r="G43" s="30"/>
      <c r="H43" s="30"/>
      <c r="I43" s="35"/>
      <c r="J43" s="27"/>
    </row>
    <row r="44" spans="1:10" x14ac:dyDescent="0.25">
      <c r="A44" s="34"/>
      <c r="B44" s="30"/>
      <c r="C44" s="30"/>
      <c r="D44" s="35"/>
      <c r="E44" s="43"/>
      <c r="F44" s="30"/>
      <c r="G44" s="30"/>
      <c r="H44" s="30"/>
      <c r="I44" s="35"/>
      <c r="J44" s="27"/>
    </row>
    <row r="45" spans="1:10" x14ac:dyDescent="0.25">
      <c r="A45" s="34"/>
      <c r="B45" s="30"/>
      <c r="C45" s="30"/>
      <c r="D45" s="35"/>
      <c r="E45" s="43"/>
      <c r="F45" s="30"/>
      <c r="G45" s="30"/>
      <c r="H45" s="30"/>
      <c r="I45" s="35"/>
      <c r="J45" s="27"/>
    </row>
    <row r="46" spans="1:10" x14ac:dyDescent="0.25">
      <c r="A46" s="34"/>
      <c r="B46" s="30"/>
      <c r="C46" s="30"/>
      <c r="D46" s="35"/>
      <c r="E46" s="43"/>
      <c r="F46" s="30"/>
      <c r="G46" s="30"/>
      <c r="H46" s="30"/>
      <c r="I46" s="35"/>
      <c r="J46" s="27"/>
    </row>
    <row r="47" spans="1:10" x14ac:dyDescent="0.25">
      <c r="A47" s="34"/>
      <c r="B47" s="30"/>
      <c r="C47" s="30"/>
      <c r="D47" s="35"/>
      <c r="E47" s="43"/>
      <c r="F47" s="30"/>
      <c r="G47" s="30"/>
      <c r="H47" s="30"/>
      <c r="I47" s="35"/>
      <c r="J47" s="27"/>
    </row>
    <row r="48" spans="1:10" x14ac:dyDescent="0.25">
      <c r="A48" s="34"/>
      <c r="B48" s="30"/>
      <c r="C48" s="30"/>
      <c r="D48" s="35"/>
      <c r="E48" s="43"/>
      <c r="F48" s="30"/>
      <c r="G48" s="30"/>
      <c r="H48" s="30"/>
      <c r="I48" s="35"/>
      <c r="J48" s="27"/>
    </row>
    <row r="49" spans="1:9" x14ac:dyDescent="0.25">
      <c r="A49" s="34"/>
      <c r="B49" s="30"/>
      <c r="C49" s="30"/>
      <c r="D49" s="35"/>
      <c r="E49" s="43"/>
      <c r="F49" s="30"/>
      <c r="G49" s="30"/>
      <c r="H49" s="30"/>
      <c r="I49" s="35"/>
    </row>
    <row r="50" spans="1:9" x14ac:dyDescent="0.25">
      <c r="A50" s="34"/>
      <c r="B50" s="30"/>
      <c r="C50" s="30"/>
      <c r="D50" s="35"/>
      <c r="E50" s="43"/>
      <c r="F50" s="30"/>
      <c r="G50" s="30"/>
      <c r="H50" s="30"/>
      <c r="I50" s="35"/>
    </row>
    <row r="51" spans="1:9" x14ac:dyDescent="0.25">
      <c r="A51" s="34"/>
      <c r="B51" s="30"/>
      <c r="C51" s="30"/>
      <c r="D51" s="35"/>
      <c r="E51" s="43"/>
      <c r="F51" s="30"/>
      <c r="G51" s="30"/>
      <c r="H51" s="30"/>
      <c r="I51" s="35"/>
    </row>
    <row r="52" spans="1:9" x14ac:dyDescent="0.25">
      <c r="A52" s="36"/>
      <c r="B52" s="37"/>
      <c r="C52" s="37"/>
      <c r="D52" s="38"/>
      <c r="E52" s="43"/>
      <c r="F52" s="37"/>
      <c r="G52" s="37"/>
      <c r="H52" s="37"/>
      <c r="I52" s="38"/>
    </row>
    <row r="53" spans="1:9" ht="15" customHeight="1" x14ac:dyDescent="0.25">
      <c r="A53" s="81" t="s">
        <v>22</v>
      </c>
      <c r="B53" s="82"/>
      <c r="C53" s="82"/>
      <c r="D53" s="82"/>
      <c r="E53" s="23"/>
      <c r="F53" s="81" t="s">
        <v>23</v>
      </c>
      <c r="G53" s="82"/>
      <c r="H53" s="82"/>
      <c r="I53" s="82"/>
    </row>
    <row r="54" spans="1:9" ht="15" customHeight="1" x14ac:dyDescent="0.25">
      <c r="A54" s="80"/>
      <c r="B54" s="78"/>
      <c r="C54" s="78"/>
      <c r="D54" s="78"/>
      <c r="E54" s="23"/>
      <c r="F54" s="80"/>
      <c r="G54" s="78"/>
      <c r="H54" s="78"/>
      <c r="I54" s="78"/>
    </row>
    <row r="55" spans="1:9" ht="15" customHeight="1" x14ac:dyDescent="0.25">
      <c r="A55" s="80"/>
      <c r="B55" s="78"/>
      <c r="C55" s="78"/>
      <c r="D55" s="78"/>
      <c r="E55" s="23"/>
      <c r="F55" s="80"/>
      <c r="G55" s="78"/>
      <c r="H55" s="78"/>
      <c r="I55" s="78"/>
    </row>
    <row r="56" spans="1:9" x14ac:dyDescent="0.25">
      <c r="A56" s="37"/>
      <c r="B56" s="37"/>
      <c r="C56" s="37"/>
      <c r="D56" s="37"/>
      <c r="E56" s="37"/>
      <c r="F56" s="27"/>
      <c r="G56" s="27"/>
      <c r="H56" s="27"/>
      <c r="I56" s="27"/>
    </row>
    <row r="57" spans="1:9" ht="24.95" customHeight="1" x14ac:dyDescent="0.25">
      <c r="A57" s="34" t="str">
        <f>_xll.Assistant.XL.RIK_AG("INF04_0_0_0_0_0_0_D=0x0;INF02@E=0,S=1005,G=0,T=1_1,P=-1@L=BRUT,E=3,F=SI([1044]=HOMME;[1022];[1022]*-1),Y=0@E=0,S=1044,G=0,T=0_0,P=-1@@R=A,S=1257,V={0}:R=B,S=1137,V={1}:R=C,S=1005,V={2}:R=D,S=1007,V={3}:R=E,S=1092,V={4}:R"&amp;"=A,S=1017,V=CONSTANTES PREDEFINIES:R=B,S=1010,V=BRUT:",$B$3,$D$3,$F$3,$H$3,$K$3)</f>
        <v/>
      </c>
      <c r="B57" s="30"/>
      <c r="C57" s="30"/>
      <c r="D57" s="30"/>
      <c r="E57" s="30"/>
      <c r="F57" s="32"/>
      <c r="G57" s="32"/>
      <c r="H57" s="32"/>
      <c r="I57" s="33"/>
    </row>
    <row r="58" spans="1:9" ht="24.95" customHeight="1" x14ac:dyDescent="0.25">
      <c r="A58" s="34"/>
      <c r="B58" s="30"/>
      <c r="C58" s="30"/>
      <c r="D58" s="30"/>
      <c r="E58" s="30"/>
      <c r="F58" s="30"/>
      <c r="G58" s="30"/>
      <c r="H58" s="30"/>
      <c r="I58" s="35"/>
    </row>
    <row r="59" spans="1:9" ht="24.95" customHeight="1" x14ac:dyDescent="0.25">
      <c r="A59" s="34"/>
      <c r="B59" s="30"/>
      <c r="C59" s="30"/>
      <c r="D59" s="30"/>
      <c r="E59" s="30"/>
      <c r="F59" s="30"/>
      <c r="G59" s="30"/>
      <c r="H59" s="30"/>
      <c r="I59" s="35"/>
    </row>
    <row r="60" spans="1:9" ht="24.95" customHeight="1" x14ac:dyDescent="0.25">
      <c r="A60" s="34"/>
      <c r="B60" s="30"/>
      <c r="C60" s="30"/>
      <c r="D60" s="30"/>
      <c r="E60" s="30"/>
      <c r="F60" s="30"/>
      <c r="G60" s="30"/>
      <c r="H60" s="30"/>
      <c r="I60" s="35"/>
    </row>
    <row r="61" spans="1:9" ht="24.95" customHeight="1" x14ac:dyDescent="0.25">
      <c r="A61" s="34"/>
      <c r="B61" s="30"/>
      <c r="C61" s="30"/>
      <c r="D61" s="30"/>
      <c r="E61" s="30"/>
      <c r="F61" s="30"/>
      <c r="G61" s="30"/>
      <c r="H61" s="30"/>
      <c r="I61" s="35"/>
    </row>
    <row r="62" spans="1:9" ht="24.95" customHeight="1" x14ac:dyDescent="0.25">
      <c r="A62" s="34"/>
      <c r="B62" s="30"/>
      <c r="C62" s="30"/>
      <c r="D62" s="30"/>
      <c r="E62" s="30"/>
      <c r="F62" s="30"/>
      <c r="G62" s="30"/>
      <c r="H62" s="30"/>
      <c r="I62" s="35"/>
    </row>
    <row r="63" spans="1:9" ht="24.95" customHeight="1" x14ac:dyDescent="0.25">
      <c r="A63" s="34"/>
      <c r="B63" s="30"/>
      <c r="C63" s="30"/>
      <c r="D63" s="30"/>
      <c r="E63" s="30"/>
      <c r="F63" s="30"/>
      <c r="G63" s="30"/>
      <c r="H63" s="30"/>
      <c r="I63" s="35"/>
    </row>
    <row r="64" spans="1:9" ht="24.95" customHeight="1" x14ac:dyDescent="0.25">
      <c r="A64" s="34"/>
      <c r="B64" s="30"/>
      <c r="C64" s="30"/>
      <c r="D64" s="30"/>
      <c r="E64" s="30"/>
      <c r="F64" s="30"/>
      <c r="G64" s="30"/>
      <c r="H64" s="30"/>
      <c r="I64" s="35"/>
    </row>
    <row r="65" spans="1:9" ht="24.95" customHeight="1" x14ac:dyDescent="0.25">
      <c r="A65" s="34"/>
      <c r="B65" s="30"/>
      <c r="C65" s="30"/>
      <c r="D65" s="30"/>
      <c r="E65" s="30"/>
      <c r="F65" s="30"/>
      <c r="G65" s="30"/>
      <c r="H65" s="30"/>
      <c r="I65" s="35"/>
    </row>
    <row r="66" spans="1:9" ht="24.95" customHeight="1" x14ac:dyDescent="0.25">
      <c r="A66" s="34"/>
      <c r="B66" s="30"/>
      <c r="C66" s="30"/>
      <c r="D66" s="30"/>
      <c r="E66" s="30"/>
      <c r="F66" s="30"/>
      <c r="G66" s="30"/>
      <c r="H66" s="30"/>
      <c r="I66" s="35"/>
    </row>
    <row r="67" spans="1:9" ht="24.95" customHeight="1" x14ac:dyDescent="0.25">
      <c r="A67" s="34"/>
      <c r="B67" s="30"/>
      <c r="C67" s="30"/>
      <c r="D67" s="30"/>
      <c r="E67" s="30"/>
      <c r="F67" s="30"/>
      <c r="G67" s="30"/>
      <c r="H67" s="30"/>
      <c r="I67" s="35"/>
    </row>
    <row r="68" spans="1:9" ht="24.95" customHeight="1" x14ac:dyDescent="0.25">
      <c r="A68" s="34"/>
      <c r="B68" s="30"/>
      <c r="C68" s="30"/>
      <c r="D68" s="30"/>
      <c r="E68" s="30"/>
      <c r="F68" s="37"/>
      <c r="G68" s="37"/>
      <c r="H68" s="37"/>
      <c r="I68" s="38"/>
    </row>
    <row r="69" spans="1:9" ht="12" customHeight="1" x14ac:dyDescent="0.25">
      <c r="A69" s="77" t="s">
        <v>24</v>
      </c>
      <c r="B69" s="78"/>
      <c r="C69" s="78"/>
      <c r="D69" s="78"/>
      <c r="E69" s="78"/>
      <c r="F69" s="78"/>
      <c r="G69" s="78"/>
      <c r="H69" s="78"/>
      <c r="I69" s="79"/>
    </row>
    <row r="70" spans="1:9" ht="12" customHeight="1" x14ac:dyDescent="0.25">
      <c r="A70" s="77"/>
      <c r="B70" s="78"/>
      <c r="C70" s="78"/>
      <c r="D70" s="78"/>
      <c r="E70" s="78"/>
      <c r="F70" s="78"/>
      <c r="G70" s="78"/>
      <c r="H70" s="78"/>
      <c r="I70" s="79"/>
    </row>
    <row r="71" spans="1:9" ht="12" customHeight="1" x14ac:dyDescent="0.25">
      <c r="A71" s="77"/>
      <c r="B71" s="78"/>
      <c r="C71" s="78"/>
      <c r="D71" s="78"/>
      <c r="E71" s="78"/>
      <c r="F71" s="78"/>
      <c r="G71" s="78"/>
      <c r="H71" s="78"/>
      <c r="I71" s="79"/>
    </row>
    <row r="73" spans="1:9" ht="24.95" customHeight="1" x14ac:dyDescent="0.25">
      <c r="A73" s="31" t="str">
        <f>_xll.Assistant.XL.RIK_AG("INF04_0_3_0_0_0_0_D=0x0;INF04@E=0,S=1097,G=0,T=0_1,P=-1@E=1,S=1@@@R=A,S=1260,V={0}:R=B,S=1250,V={1}:R=C,S=1005,V={2}:R=E,S=1018,V={3}:R=F,S=1,V=&lt;&gt;0:R=G,S=1251,V=FEMME:R=A,S=1007,V={4}:",$B$3,$D$3,$F$3,$I$3,$H$3)</f>
        <v/>
      </c>
      <c r="B73" s="32"/>
      <c r="C73" s="32"/>
      <c r="D73" s="33"/>
      <c r="E73" s="27"/>
      <c r="F73" s="31" t="str">
        <f>_xll.Assistant.XL.RIK_AG("INF04_0_3_0_0_0_0_D=0x0;INF04@E=0,S=1097,G=0,T=0_1,P=-1@E=1,S=1@@@R=A,S=1260,V={0}:R=B,S=1250,V={1}:R=C,S=1005,V={2}:R=E,S=1018,V={3}:R=F,S=1,V=&lt;&gt;0:R=G,S=1251,V=HOMME:R=A,S=1007,V={4}:",$B$3,$D$3,$F$3,$I$3,$H$3)</f>
        <v/>
      </c>
      <c r="G73" s="32"/>
      <c r="H73" s="32"/>
      <c r="I73" s="33"/>
    </row>
    <row r="74" spans="1:9" ht="24.95" customHeight="1" x14ac:dyDescent="0.25">
      <c r="A74" s="34"/>
      <c r="B74" s="30"/>
      <c r="C74" s="30"/>
      <c r="D74" s="35"/>
      <c r="E74" s="27"/>
      <c r="F74" s="34"/>
      <c r="G74" s="30"/>
      <c r="H74" s="30"/>
      <c r="I74" s="35"/>
    </row>
    <row r="75" spans="1:9" ht="24.95" customHeight="1" x14ac:dyDescent="0.25">
      <c r="A75" s="34"/>
      <c r="B75" s="30"/>
      <c r="C75" s="30"/>
      <c r="D75" s="35"/>
      <c r="E75" s="27"/>
      <c r="F75" s="34"/>
      <c r="G75" s="30"/>
      <c r="H75" s="30"/>
      <c r="I75" s="35"/>
    </row>
    <row r="76" spans="1:9" ht="24.95" customHeight="1" x14ac:dyDescent="0.25">
      <c r="A76" s="34"/>
      <c r="B76" s="30"/>
      <c r="C76" s="30"/>
      <c r="D76" s="35"/>
      <c r="E76" s="27"/>
      <c r="F76" s="34"/>
      <c r="G76" s="30"/>
      <c r="H76" s="30"/>
      <c r="I76" s="35"/>
    </row>
    <row r="77" spans="1:9" ht="24.95" customHeight="1" x14ac:dyDescent="0.25">
      <c r="A77" s="34"/>
      <c r="B77" s="30"/>
      <c r="C77" s="30"/>
      <c r="D77" s="35"/>
      <c r="E77" s="27"/>
      <c r="F77" s="34"/>
      <c r="G77" s="30"/>
      <c r="H77" s="30"/>
      <c r="I77" s="35"/>
    </row>
    <row r="78" spans="1:9" ht="24.95" customHeight="1" x14ac:dyDescent="0.25">
      <c r="A78" s="34"/>
      <c r="B78" s="30"/>
      <c r="C78" s="30"/>
      <c r="D78" s="35"/>
      <c r="E78" s="27"/>
      <c r="F78" s="34"/>
      <c r="G78" s="30"/>
      <c r="H78" s="30"/>
      <c r="I78" s="35"/>
    </row>
    <row r="79" spans="1:9" ht="24.95" customHeight="1" x14ac:dyDescent="0.25">
      <c r="A79" s="34"/>
      <c r="B79" s="30"/>
      <c r="C79" s="30"/>
      <c r="D79" s="35"/>
      <c r="E79" s="27"/>
      <c r="F79" s="34"/>
      <c r="G79" s="30"/>
      <c r="H79" s="30"/>
      <c r="I79" s="35"/>
    </row>
    <row r="80" spans="1:9" ht="24.95" customHeight="1" x14ac:dyDescent="0.25">
      <c r="A80" s="34"/>
      <c r="B80" s="30"/>
      <c r="C80" s="30"/>
      <c r="D80" s="35"/>
      <c r="E80" s="27"/>
      <c r="F80" s="34"/>
      <c r="G80" s="30"/>
      <c r="H80" s="30"/>
      <c r="I80" s="35"/>
    </row>
    <row r="81" spans="1:9" ht="24.95" customHeight="1" x14ac:dyDescent="0.25">
      <c r="A81" s="34"/>
      <c r="B81" s="30"/>
      <c r="C81" s="30"/>
      <c r="D81" s="35"/>
      <c r="E81" s="27"/>
      <c r="F81" s="34"/>
      <c r="G81" s="30"/>
      <c r="H81" s="30"/>
      <c r="I81" s="35"/>
    </row>
    <row r="82" spans="1:9" ht="24.95" customHeight="1" x14ac:dyDescent="0.25">
      <c r="A82" s="34"/>
      <c r="B82" s="30"/>
      <c r="C82" s="30"/>
      <c r="D82" s="35"/>
      <c r="E82" s="27"/>
      <c r="F82" s="34"/>
      <c r="G82" s="30"/>
      <c r="H82" s="30"/>
      <c r="I82" s="35"/>
    </row>
    <row r="83" spans="1:9" ht="24.95" customHeight="1" x14ac:dyDescent="0.25">
      <c r="A83" s="34"/>
      <c r="B83" s="30"/>
      <c r="C83" s="30"/>
      <c r="D83" s="35"/>
      <c r="E83" s="27"/>
      <c r="F83" s="34"/>
      <c r="G83" s="30"/>
      <c r="H83" s="30"/>
      <c r="I83" s="35"/>
    </row>
    <row r="84" spans="1:9" ht="24.95" customHeight="1" x14ac:dyDescent="0.25">
      <c r="A84" s="36"/>
      <c r="B84" s="37"/>
      <c r="C84" s="37"/>
      <c r="D84" s="38"/>
      <c r="E84" s="27"/>
      <c r="F84" s="36"/>
      <c r="G84" s="37"/>
      <c r="H84" s="37"/>
      <c r="I84" s="38"/>
    </row>
    <row r="85" spans="1:9" ht="15" customHeight="1" x14ac:dyDescent="0.25">
      <c r="A85" s="80" t="s">
        <v>25</v>
      </c>
      <c r="B85" s="78"/>
      <c r="C85" s="78"/>
      <c r="D85" s="78"/>
      <c r="E85" s="78"/>
      <c r="F85" s="78"/>
      <c r="G85" s="78"/>
      <c r="H85" s="78"/>
      <c r="I85" s="78"/>
    </row>
    <row r="86" spans="1:9" ht="15" customHeight="1" x14ac:dyDescent="0.25">
      <c r="A86" s="80"/>
      <c r="B86" s="78"/>
      <c r="C86" s="78"/>
      <c r="D86" s="78"/>
      <c r="E86" s="78"/>
      <c r="F86" s="78"/>
      <c r="G86" s="78"/>
      <c r="H86" s="78"/>
      <c r="I86" s="78"/>
    </row>
    <row r="87" spans="1:9" ht="15" customHeight="1" x14ac:dyDescent="0.25">
      <c r="A87" s="80"/>
      <c r="B87" s="78"/>
      <c r="C87" s="78"/>
      <c r="D87" s="78"/>
      <c r="E87" s="78"/>
      <c r="F87" s="78"/>
      <c r="G87" s="78"/>
      <c r="H87" s="78"/>
      <c r="I87" s="78"/>
    </row>
    <row r="89" spans="1:9" x14ac:dyDescent="0.25">
      <c r="A89" s="31" t="str">
        <f>_xll.Assistant.XL.RIK_AG("INF04_0_0_0_0_0_0_D=0x0;INF02@E=0,S=1092,G=0,T=0_0,P=-1@E=1,S=1022@E=0,S=1044,G=0,T=0_0,P=-1@@R=A,S=1257,V={0}:R=B,S=1137,V={1}:R=C,S=1005,V={2}:R=D,S=1092,V={3}:R=E,S=1010,V=TOTALHS:R=F,S=1017,V=CONSTANTES PREDEFINIES:R"&amp;"=G,S=1007,V={4}:",$B$3,$D$3,$F$3,$J$3,$H$3)</f>
        <v/>
      </c>
      <c r="B89" s="32"/>
      <c r="C89" s="32"/>
      <c r="D89" s="32"/>
      <c r="E89" s="32"/>
      <c r="F89" s="32"/>
      <c r="G89" s="32"/>
      <c r="H89" s="32"/>
      <c r="I89" s="33"/>
    </row>
    <row r="90" spans="1:9" x14ac:dyDescent="0.25">
      <c r="A90" s="34"/>
      <c r="B90" s="30"/>
      <c r="C90" s="30"/>
      <c r="D90" s="30"/>
      <c r="E90" s="30"/>
      <c r="F90" s="30"/>
      <c r="G90" s="30"/>
      <c r="H90" s="30"/>
      <c r="I90" s="35"/>
    </row>
    <row r="91" spans="1:9" x14ac:dyDescent="0.25">
      <c r="A91" s="34"/>
      <c r="B91" s="30"/>
      <c r="C91" s="30"/>
      <c r="D91" s="30"/>
      <c r="E91" s="30"/>
      <c r="F91" s="30"/>
      <c r="G91" s="30"/>
      <c r="H91" s="30"/>
      <c r="I91" s="35"/>
    </row>
    <row r="92" spans="1:9" x14ac:dyDescent="0.25">
      <c r="A92" s="34"/>
      <c r="B92" s="30"/>
      <c r="C92" s="30"/>
      <c r="D92" s="30"/>
      <c r="E92" s="30"/>
      <c r="F92" s="30"/>
      <c r="G92" s="30"/>
      <c r="H92" s="30"/>
      <c r="I92" s="35"/>
    </row>
    <row r="93" spans="1:9" x14ac:dyDescent="0.25">
      <c r="A93" s="34"/>
      <c r="B93" s="30"/>
      <c r="C93" s="30"/>
      <c r="D93" s="30"/>
      <c r="E93" s="30"/>
      <c r="F93" s="30"/>
      <c r="G93" s="30"/>
      <c r="H93" s="30"/>
      <c r="I93" s="35"/>
    </row>
    <row r="94" spans="1:9" x14ac:dyDescent="0.25">
      <c r="A94" s="34"/>
      <c r="B94" s="30"/>
      <c r="C94" s="30"/>
      <c r="D94" s="30"/>
      <c r="E94" s="30"/>
      <c r="F94" s="30"/>
      <c r="G94" s="30"/>
      <c r="H94" s="30"/>
      <c r="I94" s="35"/>
    </row>
    <row r="95" spans="1:9" x14ac:dyDescent="0.25">
      <c r="A95" s="34"/>
      <c r="B95" s="30"/>
      <c r="C95" s="30"/>
      <c r="D95" s="30"/>
      <c r="E95" s="30"/>
      <c r="F95" s="30"/>
      <c r="G95" s="30"/>
      <c r="H95" s="30"/>
      <c r="I95" s="35"/>
    </row>
    <row r="96" spans="1:9" x14ac:dyDescent="0.25">
      <c r="A96" s="34"/>
      <c r="B96" s="30"/>
      <c r="C96" s="30"/>
      <c r="D96" s="30"/>
      <c r="E96" s="30"/>
      <c r="F96" s="30"/>
      <c r="G96" s="30"/>
      <c r="H96" s="30"/>
      <c r="I96" s="35"/>
    </row>
    <row r="97" spans="1:9" x14ac:dyDescent="0.25">
      <c r="A97" s="34"/>
      <c r="B97" s="30"/>
      <c r="C97" s="30"/>
      <c r="D97" s="30"/>
      <c r="E97" s="30"/>
      <c r="F97" s="30"/>
      <c r="G97" s="30"/>
      <c r="H97" s="30"/>
      <c r="I97" s="35"/>
    </row>
    <row r="98" spans="1:9" x14ac:dyDescent="0.25">
      <c r="A98" s="34"/>
      <c r="B98" s="30"/>
      <c r="C98" s="30"/>
      <c r="D98" s="30"/>
      <c r="E98" s="30"/>
      <c r="F98" s="30"/>
      <c r="G98" s="30"/>
      <c r="H98" s="30"/>
      <c r="I98" s="35"/>
    </row>
    <row r="99" spans="1:9" x14ac:dyDescent="0.25">
      <c r="A99" s="34"/>
      <c r="B99" s="30"/>
      <c r="C99" s="30"/>
      <c r="D99" s="30"/>
      <c r="E99" s="30"/>
      <c r="F99" s="30"/>
      <c r="G99" s="30"/>
      <c r="H99" s="30"/>
      <c r="I99" s="35"/>
    </row>
    <row r="100" spans="1:9" x14ac:dyDescent="0.25">
      <c r="A100" s="34"/>
      <c r="B100" s="30"/>
      <c r="C100" s="30"/>
      <c r="D100" s="30"/>
      <c r="E100" s="30"/>
      <c r="F100" s="37"/>
      <c r="G100" s="37"/>
      <c r="H100" s="37"/>
      <c r="I100" s="38"/>
    </row>
    <row r="101" spans="1:9" x14ac:dyDescent="0.25">
      <c r="A101" s="77" t="s">
        <v>26</v>
      </c>
      <c r="B101" s="78"/>
      <c r="C101" s="78"/>
      <c r="D101" s="78"/>
      <c r="E101" s="78"/>
      <c r="F101" s="78"/>
      <c r="G101" s="78"/>
      <c r="H101" s="78"/>
      <c r="I101" s="79"/>
    </row>
    <row r="102" spans="1:9" x14ac:dyDescent="0.25">
      <c r="A102" s="77"/>
      <c r="B102" s="78"/>
      <c r="C102" s="78"/>
      <c r="D102" s="78"/>
      <c r="E102" s="78"/>
      <c r="F102" s="78"/>
      <c r="G102" s="78"/>
      <c r="H102" s="78"/>
      <c r="I102" s="79"/>
    </row>
    <row r="103" spans="1:9" x14ac:dyDescent="0.25">
      <c r="A103" s="77"/>
      <c r="B103" s="78"/>
      <c r="C103" s="78"/>
      <c r="D103" s="78"/>
      <c r="E103" s="78"/>
      <c r="F103" s="78"/>
      <c r="G103" s="78"/>
      <c r="H103" s="78"/>
      <c r="I103" s="79"/>
    </row>
  </sheetData>
  <mergeCells count="20">
    <mergeCell ref="A69:I71"/>
    <mergeCell ref="A26:I28"/>
    <mergeCell ref="A53:D55"/>
    <mergeCell ref="F53:I55"/>
    <mergeCell ref="A101:I103"/>
    <mergeCell ref="A85:I87"/>
    <mergeCell ref="A35:I37"/>
    <mergeCell ref="A1:G1"/>
    <mergeCell ref="F5:F7"/>
    <mergeCell ref="I5:I7"/>
    <mergeCell ref="A10:D12"/>
    <mergeCell ref="D5:D7"/>
    <mergeCell ref="A5:A7"/>
    <mergeCell ref="C5:C7"/>
    <mergeCell ref="H5:H7"/>
    <mergeCell ref="B8:B9"/>
    <mergeCell ref="B5:B7"/>
    <mergeCell ref="G5:G7"/>
    <mergeCell ref="G8:G9"/>
    <mergeCell ref="F10:I12"/>
  </mergeCells>
  <dataValidations disablePrompts="1" count="1">
    <dataValidation type="list" allowBlank="1" showInputMessage="1" showErrorMessage="1" sqref="I4" xr:uid="{00000000-0002-0000-0000-000000000000}">
      <formula1>$O$2:$O$6</formula1>
    </dataValidation>
  </dataValidations>
  <pageMargins left="0.7" right="0.7" top="0.75" bottom="0.75" header="0.3" footer="0.3"/>
  <pageSetup paperSize="9" scale="41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/>
  </sheetViews>
  <sheetFormatPr baseColWidth="10" defaultRowHeight="15" x14ac:dyDescent="0.25"/>
  <sheetData>
    <row r="1" spans="1:3" ht="409.5" x14ac:dyDescent="0.25">
      <c r="C1" s="1" t="s">
        <v>28</v>
      </c>
    </row>
    <row r="2" spans="1:3" ht="195" x14ac:dyDescent="0.25">
      <c r="A2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</vt:lpstr>
      <vt:lpstr>Report!Zone_d_impression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Elodie CORMAND</cp:lastModifiedBy>
  <cp:revision/>
  <dcterms:created xsi:type="dcterms:W3CDTF">2017-03-01T15:31:49Z</dcterms:created>
  <dcterms:modified xsi:type="dcterms:W3CDTF">2018-04-25T10:49:07Z</dcterms:modified>
  <cp:category/>
  <cp:contentStatus/>
</cp:coreProperties>
</file>